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e\Pension\PA202\2022\"/>
    </mc:Choice>
  </mc:AlternateContent>
  <xr:revisionPtr revIDLastSave="0" documentId="13_ncr:1_{1B0483BE-C470-4FB2-8120-C825E48EE77F}" xr6:coauthVersionLast="47" xr6:coauthVersionMax="47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-28920" yWindow="-120" windowWidth="29040" windowHeight="1584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<sst xmlns="http://schemas.openxmlformats.org/spreadsheetml/2006/main" count="29544" uniqueCount="7504">
  <si>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</si>
  <si>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</si>
  <si>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</si>
  <si>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</si>
  <si>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</si>
  <si>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</si>
  <si>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</si>
  <si>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</si>
  <si>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</si>
  <si>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</si>
  <si>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</si>
  <si>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</si>
  <si>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</si>
  <si>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</si>
  <si>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</si>
  <si>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</si>
  <si>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</si>
  <si>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</si>
  <si>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</si>
  <si>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</si>
  <si>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</si>
  <si>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</si>
  <si>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</si>
  <si>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</si>
  <si>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</si>
  <si>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</si>
  <si>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</si>
  <si>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</si>
  <si>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</si>
  <si>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</si>
  <si>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</si>
  <si>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</si>
  <si>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</si>
  <si>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</si>
  <si>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</si>
  <si>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</si>
  <si>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</si>
  <si>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</si>
  <si>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</si>
  <si>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</si>
  <si>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</si>
  <si>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</si>
  <si>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</si>
  <si>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</si>
  <si>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</si>
  <si>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</si>
  <si>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</si>
  <si>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</si>
  <si>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</si>
  <si>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</si>
  <si>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</si>
  <si>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</si>
  <si>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</si>
  <si>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</si>
  <si>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</si>
  <si>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</si>
  <si>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</si>
  <si>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</si>
  <si>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</si>
  <si>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</si>
  <si>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</si>
  <si>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</si>
  <si>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</si>
  <si>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</si>
  <si>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</si>
  <si>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</si>
  <si>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</si>
  <si>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</si>
  <si>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</si>
  <si>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</si>
  <si>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</si>
  <si>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</si>
  <si>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</si>
  <si>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</si>
  <si>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</si>
  <si>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</si>
  <si>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</si>
  <si>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</si>
  <si>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</si>
  <si>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</si>
  <si>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</si>
  <si>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</si>
  <si>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</si>
  <si>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</si>
  <si>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</si>
  <si>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</si>
  <si>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</si>
  <si>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</si>
  <si>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</si>
  <si>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</si>
  <si>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</si>
  <si>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</si>
  <si>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</si>
  <si>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</si>
  <si>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</si>
  <si>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</si>
  <si>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</si>
  <si>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</si>
  <si>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</si>
  <si>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</si>
  <si>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</si>
  <si>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</si>
  <si>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</si>
  <si>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</si>
  <si>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</si>
  <si>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</si>
  <si>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</si>
  <si>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</si>
  <si>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</si>
  <si>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</si>
  <si>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</si>
  <si>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</si>
  <si>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</si>
  <si>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</si>
  <si>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</si>
  <si>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</si>
  <si>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</si>
  <si>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</si>
  <si>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</si>
  <si>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</si>
  <si>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</si>
  <si>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</si>
  <si>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</si>
  <si>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</si>
  <si>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</si>
  <si>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</si>
  <si>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</si>
  <si>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</si>
  <si>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</si>
  <si>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</si>
  <si>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</si>
  <si>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</si>
  <si>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</si>
  <si>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</si>
  <si>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</si>
  <si>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</si>
  <si>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</si>
  <si>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</si>
  <si>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</si>
  <si>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</si>
  <si>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</si>
  <si>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</si>
  <si>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</si>
  <si>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</si>
  <si>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</si>
  <si>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</si>
  <si>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</si>
  <si>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</si>
  <si>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</si>
  <si>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</si>
  <si>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</si>
  <si>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</si>
  <si>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</si>
  <si>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</si>
  <si>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</si>
  <si>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</si>
  <si>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</si>
  <si>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</si>
  <si>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</si>
  <si>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</si>
  <si>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</si>
  <si>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</si>
  <si>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</si>
  <si>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</si>
  <si>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</si>
  <si>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</si>
  <si>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</si>
  <si>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</si>
  <si>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</si>
  <si>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</si>
  <si>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</si>
  <si>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</si>
  <si>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</si>
  <si>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</si>
  <si>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</si>
  <si>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</si>
  <si>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</si>
  <si>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</si>
  <si>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</si>
  <si>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</si>
  <si>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</si>
  <si>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</si>
  <si>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</si>
  <si>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</si>
  <si>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</si>
  <si>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</si>
  <si>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</si>
  <si>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</si>
  <si>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</si>
  <si>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</si>
  <si>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</si>
  <si>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</si>
  <si>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</si>
  <si>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</si>
  <si>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</si>
  <si>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</si>
  <si>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</si>
  <si>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</si>
  <si>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</si>
  <si>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</si>
  <si>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</si>
  <si>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</si>
  <si>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</si>
  <si>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</si>
  <si>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</si>
  <si>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</si>
  <si>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</si>
  <si>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</si>
  <si>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</si>
  <si>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</si>
  <si>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</si>
  <si>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</si>
  <si>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</si>
  <si>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</si>
  <si>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</si>
  <si>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</si>
  <si>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</si>
  <si>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</si>
  <si>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</si>
  <si>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</si>
  <si>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</si>
  <si>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</si>
  <si>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</si>
  <si>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</si>
  <si>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</si>
  <si>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</si>
  <si>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</si>
  <si>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</si>
  <si>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</si>
  <si>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</si>
  <si>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</si>
  <si>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</si>
  <si>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</si>
  <si>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</si>
  <si>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</si>
  <si>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</si>
  <si>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</si>
  <si>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</si>
  <si>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</si>
  <si>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</si>
  <si>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</si>
  <si>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</si>
  <si>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</si>
  <si>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</si>
  <si>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</si>
  <si>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</si>
  <si>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</si>
  <si>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</si>
  <si>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</si>
  <si>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</si>
  <si>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</si>
  <si>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</si>
  <si>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</si>
  <si>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</si>
  <si>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</si>
  <si>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</si>
  <si>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</si>
  <si>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</si>
  <si>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</si>
  <si>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</si>
  <si>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</si>
  <si>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</si>
  <si>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</si>
  <si>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</si>
  <si>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</si>
  <si>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</si>
  <si>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</si>
  <si>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</si>
  <si>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</si>
  <si>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</si>
  <si>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</si>
  <si>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</si>
  <si>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</si>
  <si>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</si>
  <si>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</si>
  <si>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</si>
  <si>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</si>
  <si>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</si>
  <si>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</si>
  <si>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</si>
  <si>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</si>
  <si>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</si>
  <si>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</si>
  <si>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</si>
  <si>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</si>
  <si>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</si>
  <si>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</si>
  <si>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</si>
  <si>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</si>
  <si>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</si>
  <si>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</si>
  <si>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</si>
  <si>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</si>
  <si>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</si>
  <si>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</si>
  <si>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</si>
  <si>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</si>
  <si>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</si>
  <si>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</si>
  <si>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</si>
  <si>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</si>
  <si>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</si>
  <si>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</si>
  <si>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</si>
  <si>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</si>
  <si>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</si>
  <si>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</si>
  <si>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</si>
  <si>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</si>
  <si>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</si>
  <si>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</si>
  <si>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</si>
  <si>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</si>
  <si>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</si>
  <si>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</si>
  <si>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</si>
  <si>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</si>
  <si>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</si>
  <si>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</si>
  <si>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</si>
  <si>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</si>
  <si>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</si>
  <si>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</si>
  <si>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</si>
  <si>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</si>
  <si>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</si>
  <si>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</si>
  <si>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</si>
  <si>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</si>
  <si>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</si>
  <si>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</si>
  <si>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</si>
  <si>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</si>
  <si>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</si>
  <si>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</si>
  <si>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</si>
  <si>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</si>
  <si>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</si>
  <si>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</si>
  <si>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</si>
  <si>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</si>
  <si>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</si>
  <si>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</si>
  <si>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</si>
  <si>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</si>
  <si>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</si>
  <si>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</si>
  <si>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</si>
  <si>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</si>
  <si>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</si>
  <si>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</si>
  <si>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</si>
  <si>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</si>
  <si>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</si>
  <si>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</si>
  <si>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</si>
  <si>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</si>
  <si>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</si>
  <si>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</si>
  <si>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</si>
  <si>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</si>
  <si>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</si>
  <si>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</si>
  <si>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</si>
  <si>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</si>
  <si>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</si>
  <si>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</si>
  <si>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</si>
  <si>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</si>
  <si>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</si>
  <si>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</si>
  <si>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</si>
  <si>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</si>
  <si>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</si>
  <si>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</si>
  <si>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</si>
  <si>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</si>
  <si>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</si>
  <si>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</si>
  <si>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</si>
  <si>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</si>
  <si>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</si>
  <si>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</si>
  <si>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</si>
  <si>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</si>
  <si>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</si>
  <si>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</si>
  <si>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</si>
  <si>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</si>
  <si>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</si>
  <si>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</si>
  <si>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</si>
  <si>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</si>
  <si>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</si>
  <si>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</si>
  <si>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</si>
  <si>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</si>
  <si>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</si>
  <si>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</si>
  <si>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</si>
  <si>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</si>
  <si>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</si>
  <si>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</si>
  <si>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</si>
  <si>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</si>
  <si>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</si>
  <si>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</si>
  <si>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</si>
  <si>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</si>
  <si>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</si>
  <si>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</si>
  <si>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</si>
  <si>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</si>
  <si>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</si>
  <si>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</si>
  <si>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</si>
  <si>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</si>
  <si>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</si>
  <si>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</si>
  <si>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</si>
  <si>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</si>
  <si>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</si>
  <si>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</si>
  <si>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</si>
  <si>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</si>
  <si>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</si>
  <si>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</si>
  <si>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</si>
  <si>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</si>
  <si>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</si>
  <si>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</si>
  <si>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</si>
  <si>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</si>
  <si>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</si>
  <si>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</si>
  <si>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</si>
  <si>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</si>
  <si>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</si>
  <si>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</si>
  <si>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</si>
  <si>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</si>
  <si>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</si>
  <si>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</si>
  <si>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</si>
  <si>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</si>
  <si>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</si>
  <si>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</si>
  <si>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</si>
  <si>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</si>
  <si>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</si>
  <si>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</si>
  <si>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</si>
  <si>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</si>
  <si>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</si>
  <si>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</si>
  <si>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</si>
  <si>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</si>
  <si>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</si>
  <si>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</si>
  <si>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</si>
  <si>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</si>
  <si>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</si>
  <si>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</si>
  <si>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</si>
  <si>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</si>
  <si>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</si>
  <si>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</si>
  <si>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</si>
  <si>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</si>
  <si>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</si>
  <si>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</si>
  <si>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</si>
  <si>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</si>
  <si>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</si>
  <si>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</si>
  <si>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</si>
  <si>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</si>
  <si>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</si>
  <si>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</si>
  <si>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</si>
  <si>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</si>
  <si>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</si>
  <si>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</si>
  <si>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</si>
  <si>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</si>
  <si>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</si>
  <si>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</si>
  <si>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</si>
  <si>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</si>
  <si>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</si>
  <si>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</si>
  <si>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</si>
  <si>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</si>
  <si>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</si>
  <si>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</si>
  <si>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</si>
  <si>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</si>
  <si>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</si>
  <si>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</si>
  <si>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</si>
  <si>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</si>
  <si>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</si>
  <si>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</si>
  <si>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</si>
  <si>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</si>
  <si>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</si>
  <si>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</si>
  <si>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</si>
  <si>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</si>
  <si>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</si>
  <si>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</si>
  <si>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</si>
  <si>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</si>
  <si>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</si>
  <si>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</si>
  <si>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</si>
  <si>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</si>
  <si>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</si>
  <si>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</si>
  <si>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</si>
  <si>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</si>
  <si>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</si>
  <si>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</si>
  <si>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</si>
  <si>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</si>
  <si>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</si>
  <si>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</si>
  <si>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</si>
  <si>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</si>
  <si>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</si>
  <si>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</si>
  <si>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</si>
  <si>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</si>
  <si>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</si>
  <si>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</si>
  <si>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</si>
  <si>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</si>
  <si>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</si>
  <si>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</si>
  <si>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</si>
  <si>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</si>
  <si>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</si>
  <si>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</si>
  <si>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</si>
  <si>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</si>
  <si>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</si>
  <si>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</si>
  <si>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</si>
  <si>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</si>
  <si>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</si>
  <si>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</si>
  <si>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</si>
  <si>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</si>
  <si>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</si>
  <si>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</si>
  <si>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</si>
  <si>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</si>
  <si>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</si>
  <si>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</si>
  <si>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</si>
  <si>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</si>
  <si>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</si>
  <si>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</si>
  <si>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</si>
  <si>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</si>
  <si>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</si>
  <si>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</si>
  <si>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</si>
  <si>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</si>
  <si>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</si>
  <si>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</si>
  <si>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</si>
  <si>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</si>
  <si>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</si>
  <si>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</si>
  <si>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</si>
  <si>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</si>
  <si>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</si>
  <si>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</si>
  <si>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</si>
  <si>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</si>
  <si>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</si>
  <si>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</si>
  <si>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</si>
  <si>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</si>
  <si>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</si>
  <si>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</si>
  <si>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</si>
  <si>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</si>
  <si>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</si>
  <si>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</si>
  <si>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</si>
  <si>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</si>
  <si>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</si>
  <si>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</si>
  <si>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</si>
  <si>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</si>
  <si>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</si>
  <si>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</si>
  <si>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</si>
  <si>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</si>
  <si>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</si>
  <si>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</si>
  <si>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</si>
  <si>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</si>
  <si>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</si>
  <si>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</si>
  <si>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</si>
  <si>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</si>
  <si>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</si>
  <si>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</si>
  <si>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</si>
  <si>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</si>
  <si>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</si>
  <si>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</si>
  <si>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</si>
  <si>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</si>
  <si>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</si>
  <si>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</si>
  <si>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</si>
  <si>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</si>
  <si>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</si>
  <si>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</si>
  <si>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</si>
  <si>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</si>
  <si>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</si>
  <si>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</si>
  <si>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</si>
  <si>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</si>
  <si>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</si>
  <si>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</si>
  <si>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</si>
  <si>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</si>
  <si>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</si>
  <si>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</si>
  <si>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</si>
  <si>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</si>
  <si>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</si>
  <si>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</si>
  <si>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</si>
  <si>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</si>
  <si>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</si>
  <si>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</si>
  <si>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</si>
  <si>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</si>
  <si>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</si>
  <si>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</si>
  <si>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</si>
  <si>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</si>
  <si>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</si>
  <si>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</si>
  <si>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</si>
  <si>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</si>
  <si>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</si>
  <si>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</si>
  <si>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</si>
  <si>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</si>
  <si>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</si>
  <si>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</si>
  <si>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</si>
  <si>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</si>
  <si>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</si>
  <si>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</si>
  <si>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</si>
  <si>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</si>
  <si>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</si>
  <si>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</si>
  <si>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</si>
  <si>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</si>
  <si>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</si>
  <si>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</si>
  <si>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</si>
  <si>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</si>
  <si>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</si>
  <si>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</si>
  <si>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</si>
  <si>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</si>
  <si>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</si>
  <si>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</si>
  <si>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</si>
  <si>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</si>
  <si>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</si>
  <si>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</si>
  <si>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</si>
  <si>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</si>
  <si>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</si>
  <si>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</si>
  <si>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</si>
  <si>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</si>
  <si>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</si>
  <si>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</si>
  <si>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</si>
  <si>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</si>
  <si>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</si>
  <si>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</si>
  <si>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</si>
  <si>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</si>
  <si>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</si>
  <si>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</si>
  <si>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</si>
  <si>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</si>
  <si>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</si>
  <si>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</si>
  <si>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</si>
  <si>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</si>
  <si>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</si>
  <si>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</si>
  <si>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</si>
  <si>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</si>
  <si>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</si>
  <si>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</si>
  <si>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</si>
  <si>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</si>
  <si>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</si>
  <si>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</si>
  <si>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</si>
  <si>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</si>
  <si>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</si>
  <si>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</si>
  <si>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</si>
  <si>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</si>
  <si>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</si>
  <si>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</si>
  <si>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</si>
  <si>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</si>
  <si>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</si>
  <si>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</si>
  <si>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</si>
  <si>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</si>
  <si>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</si>
  <si>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</si>
  <si>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</si>
  <si>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</si>
  <si>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</si>
  <si>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</si>
  <si>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</si>
  <si>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</si>
  <si>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</si>
  <si>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</si>
  <si>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</si>
  <si>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</si>
  <si>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</si>
  <si>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</si>
  <si>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</si>
  <si>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</si>
  <si>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</si>
  <si>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</si>
  <si>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</si>
  <si>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</si>
  <si>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</si>
  <si>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</si>
  <si>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</si>
  <si>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</si>
  <si>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</si>
  <si>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</si>
  <si>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</si>
  <si>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</si>
  <si>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</si>
  <si>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</si>
  <si>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</si>
  <si>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</si>
  <si>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</si>
  <si>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</si>
  <si>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</si>
  <si>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</si>
  <si>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</si>
  <si>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</si>
  <si>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</si>
  <si>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</si>
  <si>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</si>
  <si>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</si>
  <si>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</si>
  <si>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</si>
  <si>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</si>
  <si>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</si>
  <si>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</si>
  <si>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</si>
  <si>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</si>
  <si>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</si>
  <si>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</si>
  <si>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</si>
  <si>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</si>
  <si>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</si>
  <si>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</si>
  <si>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</si>
  <si>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</si>
  <si>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</si>
  <si>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</si>
  <si>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</si>
  <si>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</si>
  <si>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</si>
  <si>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</si>
  <si>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</si>
  <si>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</si>
  <si>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</si>
  <si>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</si>
  <si>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</si>
  <si>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</si>
  <si>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</si>
  <si>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</si>
  <si>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</si>
  <si>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</si>
  <si>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</si>
  <si>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</si>
  <si>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</si>
  <si>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</si>
  <si>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</si>
  <si>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</si>
  <si>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</si>
  <si>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</si>
  <si>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</si>
  <si>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</si>
  <si>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</si>
  <si>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</si>
  <si>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</si>
  <si>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</si>
  <si>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</si>
  <si>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</si>
  <si>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</si>
  <si>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</si>
  <si>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</si>
  <si>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</si>
  <si>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</si>
  <si>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</si>
  <si>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</si>
  <si>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</si>
  <si>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</si>
  <si>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</si>
  <si>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</si>
  <si>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</si>
  <si>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</si>
  <si>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</si>
  <si>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</si>
  <si>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</si>
  <si>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</si>
  <si>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</si>
  <si>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</si>
  <si>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</si>
  <si>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</si>
  <si>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</si>
  <si>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</si>
  <si>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</si>
  <si>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</si>
  <si>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</si>
  <si>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</si>
  <si>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</si>
  <si>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</si>
  <si>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</si>
  <si>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</si>
  <si>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</si>
  <si>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</si>
  <si>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</si>
  <si>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</si>
  <si>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</si>
  <si>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</si>
  <si>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</si>
  <si>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</si>
  <si>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</si>
  <si>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</si>
  <si>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</si>
  <si>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</si>
  <si>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</si>
  <si>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</si>
  <si>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</si>
  <si>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</si>
  <si>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</si>
  <si>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</si>
  <si>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</si>
  <si>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</si>
  <si>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</si>
  <si>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</si>
  <si>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</si>
  <si>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</si>
  <si>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</si>
  <si>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</si>
  <si>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</si>
  <si>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</si>
  <si>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</si>
  <si>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</si>
  <si>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</si>
  <si>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</si>
  <si>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</si>
  <si>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</si>
  <si>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</si>
  <si>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</si>
  <si>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</si>
  <si>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</si>
  <si>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</si>
  <si>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</si>
  <si>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</si>
  <si>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</si>
  <si>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</si>
  <si>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</si>
  <si>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</si>
  <si>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</si>
  <si>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</si>
  <si>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</si>
  <si>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</si>
  <si>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</si>
  <si>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</si>
  <si>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</si>
  <si>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</si>
  <si>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</si>
  <si>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</si>
  <si>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</si>
  <si>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</si>
  <si>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</si>
  <si>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</si>
  <si>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</si>
  <si>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</si>
  <si>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</si>
  <si>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</si>
  <si>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</si>
  <si>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</si>
  <si>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</si>
  <si>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</si>
  <si>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</si>
  <si>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</si>
  <si>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</si>
  <si>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</si>
  <si>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</si>
  <si>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</si>
  <si>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</si>
  <si>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</si>
  <si>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</si>
  <si>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</si>
  <si>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</si>
  <si>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</si>
  <si>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</si>
  <si>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</si>
  <si>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</si>
  <si>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</si>
  <si>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</si>
  <si>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</si>
  <si>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</si>
  <si>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</si>
  <si>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</si>
  <si>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</si>
  <si>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</si>
  <si>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</si>
  <si>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</si>
  <si>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</si>
  <si>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</si>
  <si>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</si>
  <si>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</si>
  <si>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</si>
  <si>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</si>
  <si>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</si>
  <si>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</si>
  <si>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</si>
  <si>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</si>
  <si>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</si>
  <si>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</si>
  <si>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</si>
  <si>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</si>
  <si>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</si>
  <si>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</si>
  <si>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</si>
  <si>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</si>
  <si>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</si>
  <si>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</si>
  <si>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</si>
  <si>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</si>
  <si>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</si>
  <si>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</si>
  <si>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</si>
  <si>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</si>
  <si>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</si>
  <si>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</si>
  <si>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</si>
  <si>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</si>
  <si>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</si>
  <si>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</si>
  <si>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</si>
  <si>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</si>
  <si>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</si>
  <si>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</si>
  <si>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</si>
  <si>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</si>
  <si>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</si>
  <si>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</si>
  <si>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</si>
  <si>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</si>
  <si>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</si>
  <si>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</si>
  <si>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</si>
  <si>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</si>
  <si>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</si>
  <si>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</si>
  <si>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</si>
  <si>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</si>
  <si>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</si>
  <si>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</si>
  <si>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</si>
  <si>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</si>
  <si>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</si>
  <si>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</si>
  <si>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</si>
  <si>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</si>
  <si>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</si>
  <si>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</si>
  <si>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</si>
  <si>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</si>
  <si>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</si>
  <si>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</si>
  <si>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</si>
  <si>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</si>
  <si>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</si>
  <si>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</si>
  <si>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</si>
  <si>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</si>
  <si>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</si>
  <si>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</si>
  <si>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</si>
  <si>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</si>
  <si>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</si>
  <si>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</si>
  <si>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</si>
  <si>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</si>
  <si>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</si>
  <si>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</si>
  <si>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</si>
  <si>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</si>
  <si>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</si>
  <si>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</si>
  <si>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</si>
  <si>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</si>
  <si>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</si>
  <si>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</si>
  <si>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</si>
  <si>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</si>
  <si>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</si>
  <si>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</si>
  <si>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</si>
  <si>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</si>
  <si>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</si>
  <si>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</si>
  <si>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</si>
  <si>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</si>
  <si>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</si>
  <si>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</si>
  <si>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</si>
  <si>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</si>
  <si>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</si>
  <si>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</si>
  <si>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</si>
  <si>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</si>
  <si>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</si>
  <si>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</si>
  <si>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</si>
  <si>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</si>
  <si>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</si>
  <si>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</si>
  <si>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</si>
  <si>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</si>
  <si>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</si>
  <si>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</si>
  <si>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</si>
  <si>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</si>
  <si>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</si>
  <si>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</si>
  <si>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</si>
  <si>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</si>
  <si>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</si>
  <si>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</si>
  <si>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</si>
  <si>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</si>
  <si>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</si>
  <si>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</si>
  <si>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</si>
  <si>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</si>
  <si>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</si>
  <si>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</si>
  <si>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</si>
  <si>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</si>
  <si>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</si>
  <si>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</si>
  <si>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</si>
  <si>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</si>
  <si>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</si>
  <si>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</si>
  <si>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</si>
  <si>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</si>
  <si>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</si>
  <si>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</si>
  <si>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</si>
  <si>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</si>
  <si>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</si>
  <si>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</si>
  <si>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</si>
  <si>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</si>
  <si>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</si>
  <si>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</si>
  <si>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</si>
  <si>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</si>
  <si>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</si>
  <si>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</si>
  <si>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</si>
  <si>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</si>
  <si>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</si>
  <si>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</si>
  <si>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</si>
  <si>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</si>
  <si>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</si>
  <si>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</si>
  <si>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</si>
  <si>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</si>
  <si>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</si>
  <si>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</si>
  <si>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</si>
  <si>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</si>
  <si>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</si>
  <si>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</si>
  <si>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</si>
  <si>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</si>
  <si>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</si>
  <si>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</si>
  <si>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</si>
  <si>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</si>
  <si>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</si>
  <si>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</si>
  <si>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</si>
  <si>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</si>
  <si>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</si>
  <si>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</si>
  <si>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</si>
  <si>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</si>
  <si>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</si>
  <si>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</si>
  <si>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</si>
  <si>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</si>
  <si>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</si>
  <si>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</si>
  <si>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</si>
  <si>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</si>
  <si>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</si>
  <si>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</si>
  <si>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</si>
  <si>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</si>
  <si>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</si>
  <si>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</si>
  <si>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</si>
  <si>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</si>
  <si>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</si>
  <si>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</si>
  <si>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</si>
  <si>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</si>
  <si>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</si>
  <si>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</si>
  <si>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</si>
  <si>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</si>
  <si>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</si>
  <si>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</si>
  <si>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</si>
  <si>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</si>
  <si>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</si>
  <si>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</si>
  <si>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</si>
  <si>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</si>
  <si>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</si>
  <si>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</si>
  <si>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</si>
  <si>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</si>
  <si>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</si>
  <si>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</si>
  <si>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</si>
  <si>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</si>
  <si>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</si>
  <si>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</si>
  <si>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</si>
  <si>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</si>
  <si>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</si>
  <si>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</si>
  <si>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</si>
  <si>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</si>
  <si>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</si>
  <si>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</si>
  <si>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</si>
  <si>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</si>
  <si>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</si>
  <si>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</si>
  <si>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</si>
  <si>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</si>
  <si>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</si>
  <si>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</si>
  <si>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</si>
  <si>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</si>
  <si>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</si>
  <si>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</si>
  <si>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</si>
  <si>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</si>
  <si>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</si>
  <si>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</si>
  <si>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</si>
  <si>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</si>
  <si>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</si>
  <si>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</si>
  <si>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</si>
  <si>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</si>
  <si>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</si>
  <si>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</si>
  <si>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</si>
  <si>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</si>
  <si>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</si>
  <si>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</si>
  <si>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</si>
  <si>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</si>
  <si>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</si>
  <si>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</si>
  <si>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</si>
  <si>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</si>
  <si>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</si>
  <si>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</si>
  <si>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</si>
  <si>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</si>
  <si>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</si>
  <si>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</si>
  <si>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</si>
  <si>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</si>
  <si>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</si>
  <si>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</si>
  <si>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</si>
  <si>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</si>
  <si>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</si>
  <si>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</si>
  <si>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</si>
  <si>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</si>
  <si>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</si>
  <si>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</si>
  <si>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</si>
  <si>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</si>
  <si>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</si>
  <si>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</si>
  <si>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</si>
  <si>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</si>
  <si>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</si>
  <si>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</si>
  <si>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</si>
  <si>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</si>
  <si>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</si>
  <si>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</si>
  <si>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</si>
  <si>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</si>
  <si>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</si>
  <si>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</si>
  <si>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</si>
  <si>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</si>
  <si>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</si>
  <si>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</si>
  <si>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</si>
  <si>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</si>
  <si>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</si>
  <si>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</si>
  <si>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</si>
  <si>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</si>
  <si>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</si>
  <si>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</si>
  <si>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</si>
  <si>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</si>
  <si>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</si>
  <si>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</si>
  <si>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</si>
  <si>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</si>
  <si>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</si>
  <si>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</si>
  <si>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</si>
  <si>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</si>
  <si>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</si>
  <si>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</si>
  <si>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</si>
  <si>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</si>
  <si>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</si>
  <si>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</si>
  <si>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</si>
  <si>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</si>
  <si>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</si>
  <si>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</si>
  <si>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</si>
  <si>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</si>
  <si>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</si>
  <si>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</si>
  <si>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</si>
  <si>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</si>
  <si>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</si>
  <si>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</si>
  <si>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</si>
  <si>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</si>
  <si>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</si>
  <si>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</si>
  <si>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</si>
  <si>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</si>
  <si>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</si>
  <si>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</si>
  <si>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</si>
  <si>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</si>
  <si>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</si>
  <si>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</si>
  <si>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</si>
  <si>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</si>
  <si>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</si>
  <si>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</si>
  <si>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</si>
  <si>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</si>
  <si>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</si>
  <si>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</si>
  <si>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</si>
  <si>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</si>
  <si>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</si>
  <si>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</si>
  <si>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</si>
  <si>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</si>
  <si>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</si>
  <si>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</si>
  <si>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</si>
  <si>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</si>
  <si>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</si>
  <si>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</si>
  <si>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</si>
  <si>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</si>
  <si>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</si>
  <si>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</si>
  <si>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</si>
  <si>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</si>
  <si>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</si>
  <si>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</si>
  <si>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</si>
  <si>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</si>
  <si>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</si>
  <si>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</si>
  <si>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</si>
  <si>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</si>
  <si>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</si>
  <si>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</si>
  <si>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</si>
  <si>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</si>
  <si>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</si>
  <si>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</si>
  <si>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</si>
  <si>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</si>
  <si>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</si>
  <si>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</si>
  <si>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</si>
  <si>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</si>
  <si>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</si>
  <si>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</si>
  <si>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</si>
  <si>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</si>
  <si>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</si>
  <si>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</si>
  <si>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</si>
  <si>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</si>
  <si>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</si>
  <si>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</si>
  <si>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</si>
  <si>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</si>
  <si>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</si>
  <si>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</si>
  <si>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</si>
  <si>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</si>
  <si>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</si>
  <si>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</si>
  <si>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</si>
  <si>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</si>
  <si>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</si>
  <si>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</si>
  <si>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</si>
  <si>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</si>
  <si>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</si>
  <si>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</si>
  <si>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</si>
  <si>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</si>
  <si>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</si>
  <si>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</si>
  <si>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</si>
  <si>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</si>
  <si>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</si>
  <si>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</si>
  <si>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</si>
  <si>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</si>
  <si>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</si>
  <si>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</si>
  <si>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</si>
  <si>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</si>
  <si>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</si>
  <si>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</si>
  <si>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</si>
  <si>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</si>
  <si>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</si>
  <si>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</si>
  <si>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</si>
  <si>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</si>
  <si>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</si>
  <si>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</si>
  <si>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</si>
  <si>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</si>
  <si>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</si>
  <si>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</si>
  <si>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</si>
  <si>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</si>
  <si>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</si>
  <si>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</si>
  <si>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</si>
  <si>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</si>
  <si>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</si>
  <si>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</si>
  <si>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</si>
  <si>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</si>
  <si>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</si>
  <si>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</si>
  <si>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</si>
  <si>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</si>
  <si>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</si>
  <si>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</si>
  <si>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</si>
  <si>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</si>
  <si>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</si>
  <si>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</si>
  <si>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</si>
  <si>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</si>
  <si>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</si>
  <si>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</si>
  <si>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</si>
  <si>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</si>
  <si>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</si>
  <si>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</si>
  <si>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</si>
  <si>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</si>
  <si>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</si>
  <si>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</si>
  <si>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</si>
  <si>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</si>
  <si>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</si>
  <si>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</si>
  <si>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</si>
  <si>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</si>
  <si>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</si>
  <si>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</si>
  <si>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</si>
  <si>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</si>
  <si>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</si>
  <si>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</si>
  <si>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</si>
  <si>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</si>
  <si>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</si>
  <si>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</si>
  <si>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</si>
  <si>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</si>
  <si>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</si>
  <si>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</si>
  <si>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</si>
  <si>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</si>
  <si>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</si>
  <si>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</si>
  <si>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</si>
  <si>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</si>
  <si>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</si>
  <si>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</si>
  <si>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</si>
  <si>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</si>
  <si>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</si>
  <si>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</si>
  <si>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</si>
  <si>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</si>
  <si>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</si>
  <si>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</si>
  <si>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</si>
  <si>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</si>
  <si>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</si>
  <si>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</si>
  <si>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</si>
  <si>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</si>
  <si>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</si>
  <si>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</si>
  <si>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</si>
  <si>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</si>
  <si>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</si>
  <si>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</si>
  <si>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</si>
  <si>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</si>
  <si>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</si>
  <si>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</si>
  <si>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</si>
  <si>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</si>
  <si>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</si>
  <si>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</si>
  <si>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</si>
  <si>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</si>
  <si>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</si>
  <si>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</si>
  <si>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</si>
  <si>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</si>
  <si>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</si>
  <si>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</si>
  <si>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</si>
  <si>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</si>
  <si>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</si>
  <si>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</si>
  <si>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</si>
  <si>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</si>
  <si>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</si>
  <si>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</si>
  <si>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</si>
  <si>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</si>
  <si>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</si>
  <si>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</si>
  <si>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</si>
  <si>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</si>
  <si>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</si>
  <si>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</si>
  <si>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</si>
  <si>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</si>
  <si>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</si>
  <si>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</si>
  <si>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</si>
  <si>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</si>
  <si>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</si>
  <si>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</si>
  <si>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</si>
  <si>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</si>
  <si>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</si>
  <si>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</si>
  <si>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</si>
  <si>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</si>
  <si>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</si>
  <si>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</si>
  <si>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</si>
  <si>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</si>
  <si>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</si>
  <si>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</si>
  <si>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</si>
  <si>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</si>
  <si>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</si>
  <si>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</si>
  <si>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</si>
  <si>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</si>
  <si>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</si>
  <si>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</si>
  <si>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</si>
  <si>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</si>
  <si>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</si>
  <si>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</si>
  <si>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</si>
  <si>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</si>
  <si>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</si>
  <si>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</si>
  <si>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</si>
  <si>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</si>
  <si>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</si>
  <si>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</si>
  <si>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</si>
  <si>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</si>
  <si>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</si>
  <si>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</si>
  <si>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</si>
  <si>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</si>
  <si>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</si>
  <si>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</si>
  <si>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</si>
  <si>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</si>
  <si>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</si>
  <si>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</si>
  <si>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</si>
  <si>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</si>
  <si>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</si>
  <si>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</si>
  <si>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</si>
  <si>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</si>
  <si>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</si>
  <si>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</si>
  <si>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</si>
  <si>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</si>
  <si>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</si>
  <si>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</si>
  <si>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</si>
  <si>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</si>
  <si>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</si>
  <si>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</si>
  <si>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</si>
  <si>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</si>
  <si>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</si>
  <si>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</si>
  <si>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</si>
  <si>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</si>
  <si>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</si>
  <si>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</si>
  <si>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</si>
  <si>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</si>
  <si>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</si>
  <si>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</si>
  <si>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</si>
  <si>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</si>
  <si>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</si>
  <si>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</si>
  <si>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</si>
  <si>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</si>
  <si>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</si>
  <si>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</si>
  <si>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</si>
  <si>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</si>
  <si>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</si>
  <si>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</si>
  <si>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</si>
  <si>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</si>
  <si>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</si>
  <si>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</si>
  <si>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</si>
  <si>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</si>
  <si>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</si>
  <si>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</si>
  <si>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</si>
  <si>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</si>
  <si>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</si>
  <si>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</si>
  <si>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</si>
  <si>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</si>
  <si>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</si>
  <si>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</si>
  <si>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</si>
  <si>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</si>
  <si>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</si>
  <si>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</si>
  <si>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</si>
  <si>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</si>
  <si>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</si>
  <si>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</si>
  <si>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</si>
  <si>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</si>
  <si>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</si>
  <si>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</si>
  <si>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</si>
  <si>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</si>
  <si>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</si>
  <si>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</si>
  <si>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</si>
  <si>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</si>
  <si>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</si>
  <si>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</si>
  <si>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</si>
  <si>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</si>
  <si>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</si>
  <si>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</si>
  <si>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</si>
  <si>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</si>
  <si>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</si>
  <si>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</si>
  <si>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</si>
  <si>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</si>
  <si>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</si>
  <si>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</si>
  <si>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</si>
  <si>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</si>
  <si>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</si>
  <si>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</si>
  <si>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</si>
  <si>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</si>
  <si>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</si>
  <si>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</si>
  <si>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</si>
  <si>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</si>
  <si>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</si>
  <si>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</si>
  <si>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</si>
  <si>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</si>
  <si>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</si>
  <si>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</si>
  <si>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</si>
  <si>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</si>
  <si>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</si>
  <si>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</si>
  <si>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</si>
  <si>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</si>
  <si>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</si>
  <si>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</si>
  <si>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</si>
  <si>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</si>
  <si>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</si>
  <si>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</si>
  <si>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</si>
  <si>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</si>
  <si>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</si>
  <si>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</si>
  <si>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</si>
  <si>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</si>
  <si>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</si>
  <si>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</si>
  <si>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</si>
  <si>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</si>
  <si>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</si>
  <si>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</si>
  <si>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</si>
  <si>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</si>
  <si>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</si>
  <si>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</si>
  <si>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</si>
  <si>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</si>
  <si>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</si>
  <si>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</si>
  <si>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</si>
  <si>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</si>
  <si>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</si>
  <si>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</si>
  <si>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</si>
  <si>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</si>
  <si>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</si>
  <si>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</si>
  <si>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</si>
  <si>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</si>
  <si>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</si>
  <si>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</si>
  <si>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</si>
  <si>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</si>
  <si>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</si>
  <si>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</si>
  <si>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</si>
  <si>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</si>
  <si>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</si>
  <si>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</si>
  <si>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</si>
  <si>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</si>
  <si>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</si>
  <si>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</si>
  <si>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</si>
  <si>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</si>
  <si>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</si>
  <si>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</si>
  <si>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</si>
  <si>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</si>
  <si>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</si>
  <si>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</si>
  <si>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</si>
  <si>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</si>
  <si>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</si>
  <si>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</si>
  <si>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</si>
  <si>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</si>
  <si>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</si>
  <si>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</si>
  <si>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</si>
  <si>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</si>
  <si>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</si>
  <si>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</si>
  <si>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</si>
  <si>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</si>
  <si>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</si>
  <si>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</si>
  <si>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</si>
  <si>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</si>
  <si>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</si>
  <si>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</si>
  <si>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</si>
  <si>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</si>
  <si>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</si>
  <si>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</si>
  <si>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</si>
  <si>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</si>
  <si>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</si>
  <si>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</si>
  <si>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</si>
  <si>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</si>
  <si>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</si>
  <si>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</si>
  <si>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</si>
  <si>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</si>
  <si>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</si>
  <si>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</si>
  <si>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</si>
  <si>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</si>
  <si>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</si>
  <si>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</si>
  <si>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</si>
  <si>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</si>
  <si>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</si>
  <si>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</si>
  <si>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</si>
  <si>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</si>
  <si>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</si>
  <si>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</si>
  <si>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</si>
  <si>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</si>
  <si>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</si>
  <si>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</si>
  <si>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</si>
  <si>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</si>
  <si>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</si>
  <si>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</si>
  <si>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</si>
  <si>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</si>
  <si>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</si>
  <si>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</si>
  <si>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</si>
  <si>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</si>
  <si>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</si>
  <si>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</si>
  <si>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</si>
  <si>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</si>
  <si>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</si>
  <si>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</si>
  <si>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</si>
  <si>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</si>
  <si>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</si>
  <si>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</si>
  <si>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</si>
  <si>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</si>
  <si>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</si>
  <si>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</si>
  <si>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</si>
  <si>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</si>
  <si>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</si>
  <si>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</si>
  <si>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</si>
  <si>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</si>
  <si>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</si>
  <si>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</si>
  <si>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</si>
  <si>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</si>
  <si>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</si>
  <si>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</si>
  <si>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</si>
  <si>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</si>
  <si>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</si>
  <si>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</si>
  <si>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</si>
  <si>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</si>
  <si>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</si>
  <si>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</si>
  <si>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</si>
  <si>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</si>
  <si>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</si>
  <si>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</si>
  <si>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</si>
  <si>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</si>
  <si>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</si>
  <si>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</si>
  <si>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</si>
  <si>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</si>
  <si>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</si>
  <si>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</si>
  <si>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</si>
  <si>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</si>
  <si>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</si>
  <si>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</si>
  <si>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</si>
  <si>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</si>
  <si>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</si>
  <si>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</si>
  <si>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</si>
  <si>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</si>
  <si>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</si>
  <si>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</si>
  <si>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</si>
  <si>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</si>
  <si>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</si>
  <si>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</si>
  <si>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</si>
  <si>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</si>
  <si>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</si>
  <si>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</si>
  <si>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</si>
  <si>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</si>
  <si>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</si>
  <si>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</si>
  <si>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</si>
  <si>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</si>
  <si>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</si>
  <si>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</si>
  <si>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</si>
  <si>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</si>
  <si>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</si>
  <si>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</si>
  <si>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</si>
  <si>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</si>
  <si>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</si>
  <si>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</si>
  <si>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</si>
  <si>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</si>
  <si>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</si>
  <si>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</si>
  <si>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</si>
  <si>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</si>
  <si>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</si>
  <si>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</si>
  <si>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</si>
  <si>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</si>
  <si>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</si>
  <si>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</si>
  <si>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</si>
  <si>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</si>
  <si>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</si>
  <si>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</si>
  <si>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</si>
  <si>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</si>
  <si>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</si>
  <si>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</si>
  <si>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</si>
  <si>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</si>
  <si>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</si>
  <si>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</si>
  <si>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</si>
  <si>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</si>
  <si>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</si>
  <si>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</si>
  <si>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</si>
  <si>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</si>
  <si>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</si>
  <si>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</si>
  <si>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</si>
  <si>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</si>
  <si>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</si>
  <si>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</si>
  <si>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</si>
  <si>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</si>
  <si>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</si>
  <si>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</si>
  <si>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</si>
  <si>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</si>
  <si>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</si>
  <si>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</si>
  <si>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</si>
  <si>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</si>
  <si>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</si>
  <si>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</si>
  <si>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</si>
  <si>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</si>
  <si>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</si>
  <si>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</si>
  <si>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</si>
  <si>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</si>
  <si>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</si>
  <si>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</si>
  <si>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</si>
  <si>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</si>
  <si>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</si>
  <si>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</si>
  <si>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</si>
  <si>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</si>
  <si>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</si>
  <si>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</si>
  <si>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</si>
  <si>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</si>
  <si>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</si>
  <si>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</si>
  <si>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</si>
  <si>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</si>
  <si>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</si>
  <si>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</si>
  <si>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</si>
  <si>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</si>
  <si>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</si>
  <si>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</si>
  <si>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</si>
  <si>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</si>
  <si>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</si>
  <si>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</si>
  <si>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</si>
  <si>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</si>
  <si>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</si>
  <si>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</si>
  <si>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</si>
  <si>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</si>
  <si>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</si>
  <si>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</si>
  <si>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</si>
  <si>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</si>
  <si>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</si>
  <si>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</si>
  <si>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</si>
  <si>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</si>
  <si>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</si>
  <si>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</si>
  <si>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</si>
  <si>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</si>
  <si>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</si>
  <si>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</si>
  <si>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</si>
  <si>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</si>
  <si>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</si>
  <si>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</si>
  <si>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</si>
  <si>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</si>
  <si>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</si>
  <si>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</si>
  <si>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</si>
  <si>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</si>
  <si>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</si>
  <si>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</si>
  <si>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</si>
  <si>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</si>
  <si>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</si>
  <si>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</si>
  <si>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</si>
  <si>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</si>
  <si>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</si>
  <si>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</si>
  <si>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</si>
  <si>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</si>
  <si>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</si>
  <si>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</si>
  <si>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</si>
  <si>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</si>
  <si>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</si>
  <si>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</si>
  <si>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</si>
  <si>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</si>
  <si>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</si>
  <si>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</si>
  <si>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</si>
  <si>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</si>
  <si>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</si>
  <si>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</si>
  <si>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</si>
  <si>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</si>
  <si>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</si>
  <si>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</si>
  <si>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</si>
  <si>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</si>
  <si>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</si>
  <si>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</si>
  <si>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</si>
  <si>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</si>
  <si>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</si>
  <si>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</si>
  <si>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</si>
  <si>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</si>
  <si>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</si>
  <si>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</si>
  <si>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</si>
  <si>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</si>
  <si>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</si>
  <si>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</si>
  <si>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</si>
  <si>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</si>
  <si>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</si>
  <si>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</si>
  <si>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</si>
  <si>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</si>
  <si>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</si>
  <si>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</si>
  <si>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</si>
  <si>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</si>
  <si>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</si>
  <si>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</si>
  <si>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</si>
  <si>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</si>
  <si>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</si>
  <si>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</si>
  <si>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</si>
  <si>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</si>
  <si>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</si>
  <si>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</si>
  <si>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</si>
  <si>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</si>
  <si>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</si>
  <si>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</si>
  <si>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</si>
  <si>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</si>
  <si>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</si>
  <si>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</si>
  <si>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</si>
  <si>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</si>
  <si>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</si>
  <si>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</si>
  <si>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</si>
  <si>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</si>
  <si>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</si>
  <si>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</si>
  <si>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</si>
  <si>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</si>
  <si>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</si>
  <si>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</si>
  <si>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</si>
  <si>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</si>
  <si>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</si>
  <si>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</si>
  <si>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</si>
  <si>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</si>
  <si>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</si>
  <si>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</si>
  <si>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</si>
  <si>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</si>
  <si>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</si>
  <si>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</si>
  <si>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</si>
  <si>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</si>
  <si>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</si>
  <si>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</si>
  <si>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</si>
  <si>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</si>
  <si>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</si>
  <si>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</si>
  <si>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</si>
  <si>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</si>
  <si>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</si>
  <si>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</si>
  <si>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</si>
  <si>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</si>
  <si>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</si>
  <si>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</si>
  <si>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</si>
  <si>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</si>
  <si>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</si>
  <si>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</si>
  <si>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</si>
  <si>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</si>
  <si>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</si>
  <si>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</si>
  <si>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</si>
  <si>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</si>
  <si>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</si>
  <si>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</si>
  <si>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</si>
  <si>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</si>
  <si>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</si>
  <si>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</si>
  <si>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</si>
  <si>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</si>
  <si>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</si>
  <si>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</si>
  <si>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</si>
  <si>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</si>
  <si>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</si>
  <si>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</si>
  <si>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</si>
  <si>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</si>
  <si>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</si>
  <si>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</si>
  <si>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</si>
  <si>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</si>
  <si>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</si>
  <si>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</si>
  <si>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</si>
  <si>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</si>
  <si>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</si>
  <si>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</si>
  <si>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</si>
  <si>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</si>
  <si>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</si>
  <si>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</si>
  <si>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</si>
  <si>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</si>
  <si>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</si>
  <si>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</si>
  <si>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</si>
  <si>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</si>
  <si>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</si>
  <si>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</si>
  <si>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</si>
  <si>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</si>
  <si>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</si>
  <si>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</si>
  <si>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</si>
  <si>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</si>
  <si>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</si>
  <si>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</si>
  <si>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</si>
  <si>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</si>
  <si>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</si>
  <si>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</si>
  <si>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</si>
  <si>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</si>
  <si>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</si>
  <si>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</si>
  <si>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</si>
  <si>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</si>
  <si>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</si>
  <si>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</si>
  <si>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</si>
  <si>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</si>
  <si>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</si>
  <si>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</si>
  <si>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</si>
  <si>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</si>
  <si>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</si>
  <si>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</si>
  <si>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</si>
  <si>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</si>
  <si>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</si>
  <si>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</si>
  <si>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</si>
  <si>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</si>
  <si>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</si>
  <si>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</si>
  <si>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</si>
  <si>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</si>
  <si>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</si>
  <si>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</si>
  <si>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</si>
  <si>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</si>
  <si>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</si>
  <si>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</si>
  <si>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</si>
  <si>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</si>
  <si>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</si>
  <si>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</si>
  <si>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</si>
  <si>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</si>
  <si>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</si>
  <si>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</si>
  <si>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</si>
  <si>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</si>
  <si>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</si>
  <si>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</si>
  <si>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</si>
  <si>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</si>
  <si>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</si>
  <si>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</si>
  <si>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</si>
  <si>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</si>
  <si>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</si>
  <si>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</si>
  <si>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</si>
  <si>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</si>
  <si>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</si>
  <si>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</si>
  <si>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</si>
  <si>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</si>
  <si>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</si>
  <si>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</si>
  <si>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</si>
  <si>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</si>
  <si>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</si>
  <si>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</si>
  <si>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</si>
  <si>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</si>
  <si>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</si>
  <si>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</si>
  <si>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</si>
  <si>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</si>
  <si>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</si>
  <si>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</si>
  <si>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</si>
  <si>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</si>
  <si>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</si>
  <si>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</si>
  <si>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</si>
  <si>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</si>
  <si>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</si>
  <si>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</si>
  <si>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</si>
  <si>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</si>
  <si>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</si>
  <si>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</si>
  <si>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</si>
  <si>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</si>
  <si>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</si>
  <si>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</si>
  <si>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</si>
  <si>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</si>
  <si>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</si>
  <si>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</si>
  <si>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</si>
  <si>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</si>
  <si>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</si>
  <si>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</si>
  <si>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</si>
  <si>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</si>
  <si>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</si>
  <si>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</si>
  <si>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</si>
  <si>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</si>
  <si>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</si>
  <si>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</si>
  <si>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</si>
  <si>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</si>
  <si>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</si>
  <si>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</si>
  <si>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</si>
  <si>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</si>
  <si>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</si>
  <si>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</si>
  <si>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</si>
  <si>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</si>
  <si>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</si>
  <si>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</si>
  <si>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</si>
  <si>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</si>
  <si>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</si>
  <si>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</si>
  <si>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</si>
  <si>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</si>
  <si>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</si>
  <si>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</si>
  <si>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</si>
  <si>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</si>
  <si>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</si>
  <si>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</si>
  <si>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</si>
  <si>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</si>
  <si>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</si>
  <si>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</si>
  <si>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</si>
  <si>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</si>
  <si>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</si>
  <si>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</si>
  <si>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</si>
  <si>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</si>
  <si>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</si>
  <si>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</si>
  <si>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</si>
  <si>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</si>
  <si>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</si>
  <si>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</si>
  <si>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</si>
  <si>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</si>
  <si>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</si>
  <si>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</si>
  <si>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</si>
  <si>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</si>
  <si>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</si>
  <si>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</si>
  <si>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</si>
  <si>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</si>
  <si>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</si>
  <si>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</si>
  <si>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</si>
  <si>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</si>
  <si>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</si>
  <si>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</si>
  <si>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</si>
  <si>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</si>
  <si>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</si>
  <si>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</si>
  <si>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</si>
  <si>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</si>
  <si>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</si>
  <si>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</si>
  <si>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</si>
  <si>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</si>
  <si>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</si>
  <si>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</si>
  <si>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</si>
  <si>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</si>
  <si>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</si>
  <si>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</si>
  <si>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</si>
  <si>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</si>
  <si>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</si>
  <si>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</si>
  <si>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</si>
  <si>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</si>
  <si>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</si>
  <si>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</si>
  <si>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</si>
  <si>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</si>
  <si>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</si>
  <si>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</si>
  <si>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</si>
  <si>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</si>
  <si>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</si>
  <si>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</si>
  <si>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</si>
  <si>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</si>
  <si>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</si>
  <si>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</si>
  <si>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</si>
  <si>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</si>
  <si>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</si>
  <si>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</si>
  <si>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</si>
  <si>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</si>
  <si>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</si>
  <si>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</si>
  <si>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</si>
  <si>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</si>
  <si>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</si>
  <si>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</si>
  <si>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</si>
  <si>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</si>
  <si>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</si>
  <si>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</si>
  <si>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</si>
  <si>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</si>
  <si>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</si>
  <si>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</si>
  <si>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</si>
  <si>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</si>
  <si>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</si>
  <si>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</si>
  <si>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</si>
  <si>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</si>
  <si>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</si>
  <si>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</si>
  <si>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</si>
  <si>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</si>
  <si>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</si>
  <si>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</si>
  <si>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</si>
  <si>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</si>
  <si>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</si>
  <si>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</si>
  <si>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</si>
  <si>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</si>
  <si>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</si>
  <si>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</si>
  <si>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</si>
  <si>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</si>
  <si>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</si>
  <si>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</si>
  <si>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</si>
  <si>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</si>
  <si>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</si>
  <si>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</si>
  <si>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</si>
  <si>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</si>
  <si>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</si>
  <si>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</si>
  <si>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</si>
  <si>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</si>
  <si>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</si>
  <si>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</si>
  <si>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</si>
  <si>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</si>
  <si>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</si>
  <si>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</si>
  <si>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</si>
  <si>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</si>
  <si>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</si>
  <si>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</si>
  <si>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</si>
  <si>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</si>
  <si>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</si>
  <si>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</si>
  <si>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</si>
  <si>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</si>
  <si>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</si>
  <si>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</si>
  <si>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</si>
  <si>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</si>
  <si>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</si>
  <si>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</si>
  <si>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</si>
  <si>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</si>
  <si>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</si>
  <si>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</si>
  <si>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</si>
  <si>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</si>
  <si>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</si>
  <si>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</si>
  <si>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</si>
  <si>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</si>
  <si>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</si>
  <si>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</si>
  <si>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</si>
  <si>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</si>
  <si>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</si>
  <si>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</si>
  <si>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</si>
  <si>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</si>
  <si>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</si>
  <si>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</si>
  <si>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</si>
  <si>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</si>
  <si>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</si>
  <si>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</si>
  <si>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</si>
  <si>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</si>
  <si>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</si>
  <si>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</si>
  <si>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</si>
  <si>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</si>
  <si>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</si>
  <si>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</si>
  <si>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</si>
  <si>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</si>
  <si>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</si>
  <si>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</si>
  <si>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</si>
  <si>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</si>
  <si>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</si>
  <si>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</si>
  <si>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</si>
  <si>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</si>
  <si>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</si>
  <si>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</si>
  <si>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</si>
  <si>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</si>
  <si>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</si>
  <si>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</si>
  <si>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</si>
  <si>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</si>
  <si>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</si>
  <si>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</si>
  <si>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</si>
  <si>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</si>
  <si>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</si>
  <si>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</si>
  <si>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</si>
  <si>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</si>
  <si>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</si>
  <si>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</si>
  <si>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</si>
  <si>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</si>
  <si>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</si>
  <si>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</si>
  <si>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</si>
  <si>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</si>
  <si>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</si>
  <si>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</si>
  <si>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</si>
  <si>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</si>
  <si>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</si>
  <si>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</si>
  <si>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</si>
  <si>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</si>
  <si>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</si>
  <si>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</si>
  <si>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</si>
  <si>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</si>
  <si>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</si>
  <si>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</si>
  <si>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</si>
  <si>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</si>
  <si>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</si>
  <si>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</si>
  <si>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</si>
  <si>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</si>
  <si>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</si>
  <si>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</si>
  <si>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</si>
  <si>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</si>
  <si>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</si>
  <si>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</si>
  <si>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</si>
  <si>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</si>
  <si>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</si>
  <si>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</si>
  <si>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</si>
  <si>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</si>
  <si>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</si>
  <si>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</si>
  <si>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</si>
  <si>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</si>
  <si>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</si>
  <si>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</si>
  <si>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</si>
  <si>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</si>
  <si>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</si>
  <si>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</si>
  <si>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</si>
  <si>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</si>
  <si>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</si>
  <si>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</si>
  <si>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</si>
  <si>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</si>
  <si>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</si>
  <si>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</si>
  <si>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</si>
  <si>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</si>
  <si>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</si>
  <si>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</si>
  <si>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</si>
  <si>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</si>
  <si>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</si>
  <si>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</si>
  <si>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</si>
  <si>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</si>
  <si>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</si>
  <si>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</si>
  <si>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</si>
  <si>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</si>
  <si>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</si>
  <si>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</si>
  <si>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</si>
  <si>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</si>
  <si>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</si>
  <si>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</si>
  <si>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</si>
  <si>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</si>
  <si>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</si>
  <si>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</si>
  <si>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</si>
  <si>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</si>
  <si>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</si>
  <si>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</si>
  <si>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</si>
  <si>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</si>
  <si>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</si>
  <si>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</si>
  <si>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</si>
  <si>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</si>
  <si>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</si>
  <si>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</si>
  <si>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</si>
  <si>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</si>
  <si>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</si>
  <si>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</si>
  <si>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</si>
  <si>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</si>
  <si>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</si>
  <si>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</si>
  <si>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</si>
  <si>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</si>
  <si>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</si>
  <si>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</si>
  <si>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</si>
  <si>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</si>
  <si>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</si>
  <si>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</si>
  <si>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</si>
  <si>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</si>
  <si>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</si>
  <si>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</si>
  <si>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</si>
  <si>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</si>
  <si>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</si>
  <si>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</si>
  <si>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</si>
  <si>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</si>
  <si>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</si>
  <si>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</si>
  <si>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</si>
  <si>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</si>
  <si>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</si>
  <si>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</si>
  <si>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</si>
  <si>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</si>
  <si>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</si>
  <si>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</si>
  <si>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</si>
  <si>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</si>
  <si>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</si>
  <si>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</si>
  <si>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</si>
  <si>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</si>
  <si>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</si>
  <si>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</si>
  <si>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</si>
  <si>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</si>
  <si>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</si>
  <si>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</si>
  <si>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</si>
  <si>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</si>
  <si>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</si>
  <si>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</si>
  <si>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</si>
  <si>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</si>
  <si>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</si>
  <si>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</si>
  <si>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</si>
  <si>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</si>
  <si>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</si>
  <si>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</si>
  <si>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</si>
  <si>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</si>
  <si>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</si>
  <si>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</si>
  <si>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</si>
  <si>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</si>
  <si>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</si>
  <si>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</si>
  <si>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</si>
  <si>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</si>
  <si>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</si>
  <si>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</si>
  <si>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</si>
  <si>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</si>
  <si>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</si>
  <si>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</si>
  <si>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</si>
  <si>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</si>
  <si>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</si>
  <si>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</si>
  <si>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</si>
  <si>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</si>
  <si>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</si>
  <si>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</si>
  <si>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</si>
  <si>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</si>
  <si>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</si>
  <si>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</si>
  <si>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</si>
  <si>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</si>
  <si>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</si>
  <si>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</si>
  <si>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</si>
  <si>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</si>
  <si>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</si>
  <si>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</si>
  <si>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</si>
  <si>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</si>
  <si>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</si>
  <si>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</si>
  <si>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</si>
  <si>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</si>
  <si>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</si>
  <si>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</si>
  <si>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</si>
  <si>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</si>
  <si>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</si>
  <si>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</si>
  <si>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</si>
  <si>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</si>
  <si>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</si>
  <si>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</si>
  <si>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</si>
  <si>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</si>
  <si>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</si>
  <si>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</si>
  <si>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</si>
  <si>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</si>
  <si>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</si>
  <si>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</si>
  <si>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</si>
  <si>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</si>
  <si>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</si>
  <si>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</si>
  <si>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</si>
  <si>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</si>
  <si>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</si>
  <si>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</si>
  <si>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</si>
  <si>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</si>
  <si>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</si>
  <si>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</si>
  <si>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</si>
  <si>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</si>
  <si>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</si>
  <si>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</si>
  <si>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</si>
  <si>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</si>
  <si>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</si>
  <si>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</si>
  <si>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</si>
  <si>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</si>
  <si>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</si>
  <si>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</si>
  <si>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</si>
  <si>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</si>
  <si>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</si>
  <si>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</si>
  <si>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</si>
  <si>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</si>
  <si>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</si>
  <si>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</si>
  <si>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</si>
  <si>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</si>
  <si>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</si>
  <si>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</si>
  <si>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</si>
  <si>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</si>
  <si>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</si>
  <si>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</si>
  <si>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</si>
  <si>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</si>
  <si>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</si>
  <si>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</si>
  <si>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</si>
  <si>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</si>
  <si>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</si>
  <si>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</si>
  <si>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</si>
  <si>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</si>
  <si>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</si>
  <si>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</si>
  <si>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</si>
  <si>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</si>
  <si>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</si>
  <si>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</si>
  <si>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</si>
  <si>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</si>
  <si>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</si>
  <si>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</si>
  <si>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</si>
  <si>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</si>
  <si>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</si>
  <si>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</si>
  <si>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</si>
  <si>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</si>
  <si>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</si>
  <si>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</si>
  <si>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</si>
  <si>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</si>
  <si>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</si>
  <si>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</si>
  <si>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</si>
  <si>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</si>
  <si>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</si>
  <si>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</si>
  <si>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</si>
  <si>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</si>
  <si>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</si>
  <si>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</si>
  <si>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</si>
  <si>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</si>
  <si>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</si>
  <si>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</si>
  <si>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</si>
  <si>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</si>
  <si>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</si>
  <si>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</si>
  <si>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</si>
  <si>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</si>
  <si>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</si>
  <si>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</si>
  <si>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</si>
  <si>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</si>
  <si>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</si>
  <si>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</si>
  <si>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</si>
  <si>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</si>
  <si>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</si>
  <si>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</si>
  <si>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</si>
  <si>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</si>
  <si>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</si>
  <si>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</si>
  <si>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</si>
  <si>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</si>
  <si>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</si>
  <si>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</si>
  <si>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</si>
  <si>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</si>
  <si>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</si>
  <si>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</si>
  <si>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</si>
  <si>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</si>
  <si>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</si>
  <si>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</si>
  <si>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</si>
  <si>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</si>
  <si>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</si>
  <si>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</si>
  <si>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</si>
  <si>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</si>
  <si>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</si>
  <si>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</si>
  <si>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</si>
  <si>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</si>
  <si>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</si>
  <si>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</si>
  <si>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</si>
  <si>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</si>
  <si>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</si>
  <si>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</si>
  <si>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</si>
  <si>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</si>
  <si>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</si>
  <si>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</si>
  <si>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</si>
  <si>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</si>
  <si>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</si>
  <si>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</si>
  <si>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</si>
  <si>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</si>
  <si>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</si>
  <si>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</si>
  <si>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</si>
  <si>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</si>
  <si>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</si>
  <si>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</si>
  <si>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</si>
  <si>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</si>
  <si>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</si>
  <si>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</si>
  <si>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</si>
  <si>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</si>
  <si>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</si>
  <si>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</si>
  <si>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</si>
  <si>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</si>
  <si>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</si>
  <si>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</si>
  <si>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</si>
  <si>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</si>
  <si>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</si>
  <si>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</si>
  <si>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</si>
  <si>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</si>
  <si>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</si>
  <si>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</si>
  <si>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</si>
  <si>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</si>
  <si>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</si>
  <si>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</si>
  <si>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</si>
  <si>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</si>
  <si>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</si>
  <si>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</si>
  <si>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</si>
  <si>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</si>
  <si>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</si>
  <si>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</si>
  <si>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</si>
  <si>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</si>
  <si>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</si>
  <si>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</si>
  <si>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</si>
  <si>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</si>
  <si>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</si>
  <si>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</si>
  <si>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</si>
  <si>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</si>
  <si>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</si>
  <si>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</si>
  <si>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</si>
  <si>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</si>
  <si>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</si>
  <si>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</si>
  <si>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</si>
  <si>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</si>
  <si>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</si>
  <si>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</si>
  <si>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</si>
  <si>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</si>
  <si>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</si>
  <si>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</si>
  <si>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</si>
  <si>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</si>
  <si>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</si>
  <si>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</si>
  <si>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</si>
  <si>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</si>
  <si>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</si>
  <si>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</si>
  <si>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</si>
  <si>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</si>
  <si>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</si>
  <si>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</si>
  <si>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</si>
  <si>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</si>
  <si>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</si>
  <si>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</si>
  <si>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</si>
  <si>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</si>
  <si>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</si>
  <si>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</si>
  <si>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</si>
  <si>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</si>
  <si>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</si>
  <si>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</si>
  <si>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</si>
  <si>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</si>
  <si>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</si>
  <si>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</si>
  <si>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</si>
  <si>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</si>
  <si>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</si>
  <si>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</si>
  <si>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</si>
  <si>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</si>
  <si>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</si>
  <si>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</si>
  <si>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</si>
  <si>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</si>
  <si>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</si>
  <si>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</si>
  <si>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</si>
  <si>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</si>
  <si>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</si>
  <si>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</si>
  <si>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</si>
  <si>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</si>
  <si>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</si>
  <si>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</si>
  <si>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</si>
  <si>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</si>
  <si>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</si>
  <si>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</si>
  <si>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</si>
  <si>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</si>
  <si>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</si>
  <si>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</si>
  <si>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</si>
  <si>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</si>
  <si>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</si>
  <si>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</si>
  <si>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</si>
  <si>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</si>
  <si>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</si>
  <si>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</si>
  <si>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</si>
  <si>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</si>
  <si>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</si>
  <si>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</si>
  <si>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</si>
  <si>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</si>
  <si>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</si>
  <si>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</si>
  <si>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</si>
  <si>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</si>
  <si>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</si>
  <si>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</si>
  <si>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</si>
  <si>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</si>
  <si>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</si>
  <si>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</si>
  <si>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</si>
  <si>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</si>
  <si>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</si>
  <si>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</si>
  <si>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</si>
  <si>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</si>
  <si>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</si>
  <si>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</si>
  <si>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</si>
  <si>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</si>
  <si>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</si>
  <si>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</si>
  <si>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</si>
  <si>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</si>
  <si>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</si>
  <si>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</si>
  <si>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</si>
  <si>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</si>
  <si>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</si>
  <si>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</si>
  <si>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</si>
  <si>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</si>
  <si>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</si>
  <si>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</si>
  <si>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</si>
  <si>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</si>
  <si>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</si>
  <si>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</si>
  <si>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</si>
  <si>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</si>
  <si>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</si>
  <si>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</si>
  <si>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</si>
  <si>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</si>
  <si>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</si>
  <si>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</si>
  <si>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</si>
  <si>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</si>
  <si>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</si>
  <si>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</si>
  <si>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</si>
  <si>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</si>
  <si>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</si>
  <si>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</si>
  <si>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</si>
  <si>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</si>
  <si>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</si>
  <si>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</si>
  <si>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</si>
  <si>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</si>
  <si>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</si>
  <si>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</si>
  <si>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</si>
  <si>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</si>
  <si>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</si>
  <si>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</si>
  <si>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</si>
  <si>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</si>
  <si>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</si>
  <si>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</si>
  <si>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</si>
  <si>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</si>
  <si>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</si>
  <si>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</si>
  <si>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</si>
  <si>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</si>
  <si>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</si>
  <si>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</si>
  <si>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</si>
  <si>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</si>
  <si>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</si>
  <si>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</si>
  <si>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</si>
  <si>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</si>
  <si>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</si>
  <si>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</si>
  <si>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</si>
  <si>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</si>
  <si>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</si>
  <si>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</si>
  <si>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</si>
  <si>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</si>
  <si>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</si>
  <si>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</si>
  <si>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</si>
  <si>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</si>
  <si>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</si>
  <si>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</si>
  <si>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</si>
  <si>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</si>
  <si>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</si>
  <si>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</si>
  <si>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</si>
  <si>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</si>
  <si>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</si>
  <si>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</si>
  <si>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</si>
  <si>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</si>
  <si>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</si>
  <si>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</si>
  <si>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</si>
  <si>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</si>
  <si>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</si>
  <si>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</si>
  <si>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</si>
  <si>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</si>
  <si>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</si>
  <si>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</si>
  <si>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</si>
  <si>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</si>
  <si>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</si>
  <si>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</si>
  <si>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</si>
  <si>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</si>
  <si>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</si>
  <si>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</si>
  <si>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</si>
  <si>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</si>
  <si>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</si>
  <si>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</si>
  <si>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</si>
  <si>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</si>
  <si>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</si>
  <si>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</si>
  <si>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</si>
  <si>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</si>
  <si>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</si>
  <si>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</si>
  <si>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</si>
  <si>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</si>
  <si>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</si>
  <si>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</si>
  <si>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</si>
  <si>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</si>
  <si>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</si>
  <si>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</si>
  <si>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</si>
  <si>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</si>
  <si>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</si>
  <si>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</si>
  <si>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</si>
  <si>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</si>
  <si>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</si>
  <si>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</si>
  <si>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</si>
  <si>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</si>
  <si>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</si>
  <si>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</si>
  <si>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</si>
  <si>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</si>
  <si>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</si>
  <si>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</si>
  <si>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</si>
  <si>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</si>
  <si>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</si>
  <si>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</si>
  <si>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</si>
  <si>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</si>
  <si>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</si>
  <si>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</si>
  <si>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</si>
  <si>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</si>
  <si>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</si>
  <si>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</si>
  <si>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</si>
  <si>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</si>
  <si>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</si>
  <si>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</si>
  <si>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</si>
  <si>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</si>
  <si>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</si>
  <si>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</si>
  <si>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</si>
  <si>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</si>
  <si>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</si>
  <si>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</si>
  <si>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</si>
  <si>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</si>
  <si>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</si>
  <si>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</si>
  <si>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</si>
  <si>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</si>
  <si>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</si>
  <si>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</si>
  <si>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</si>
  <si>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</si>
  <si>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</si>
  <si>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</si>
  <si>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</si>
  <si>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</si>
  <si>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</si>
  <si>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</si>
  <si>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</si>
  <si>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</si>
  <si>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</si>
  <si>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</si>
  <si>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</si>
  <si>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</si>
  <si>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</si>
  <si>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</si>
  <si>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</si>
  <si>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</si>
  <si>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</si>
  <si>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</si>
  <si>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</si>
  <si>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</si>
  <si>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</si>
  <si>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</si>
  <si>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</si>
  <si>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</si>
  <si>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</si>
  <si>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</si>
  <si>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</si>
  <si>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</si>
  <si>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</si>
  <si>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</si>
  <si>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</si>
  <si>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</si>
  <si>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</si>
  <si>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</si>
  <si>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</si>
  <si>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</si>
  <si>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</si>
  <si>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</si>
  <si>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</si>
  <si>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</si>
  <si>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</si>
  <si>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</si>
  <si>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</si>
  <si>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</si>
  <si>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</si>
  <si>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</si>
  <si>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</si>
  <si>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</si>
  <si>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</si>
  <si>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</si>
  <si>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</si>
  <si>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</si>
  <si>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</si>
  <si>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</si>
  <si>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</si>
  <si>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</si>
  <si>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</si>
  <si>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</si>
  <si>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</si>
  <si>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</si>
  <si>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</si>
  <si>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</si>
  <si>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</si>
  <si>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</si>
  <si>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</si>
  <si>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</si>
  <si>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</si>
  <si>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</si>
  <si>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</si>
  <si>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</si>
  <si>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</si>
  <si>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</si>
  <si>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</si>
  <si>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</si>
  <si>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</si>
  <si>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</si>
  <si>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</si>
  <si>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</si>
  <si>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</si>
  <si>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</si>
  <si>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</si>
  <si>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</si>
  <si>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</si>
  <si>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</si>
  <si>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</si>
  <si>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</si>
  <si>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</si>
  <si>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</si>
  <si>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</si>
  <si>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</si>
  <si>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</si>
  <si>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</si>
  <si>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</si>
  <si>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</si>
  <si>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</si>
  <si>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</si>
  <si>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</si>
  <si>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</si>
  <si>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</si>
  <si>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</si>
  <si>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</si>
  <si>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</si>
  <si>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</si>
  <si>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</si>
  <si>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</si>
  <si>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</si>
  <si>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</si>
  <si>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</si>
  <si>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</si>
  <si>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</si>
  <si>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</si>
  <si>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</si>
  <si>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</si>
  <si>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</si>
  <si>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</si>
  <si>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</si>
  <si>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</si>
  <si>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</si>
  <si>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</si>
  <si>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</si>
  <si>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</si>
  <si>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</si>
  <si>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</si>
  <si>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</si>
  <si>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</si>
  <si>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</si>
  <si>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</si>
  <si>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</si>
  <si>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</si>
  <si>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</si>
  <si>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</si>
  <si>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</si>
  <si>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</si>
  <si>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</si>
  <si>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</si>
  <si>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</si>
  <si>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</si>
  <si>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</si>
  <si>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</si>
  <si>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</si>
  <si>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</si>
  <si>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</si>
  <si>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</si>
  <si>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</si>
  <si>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</si>
  <si>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</si>
  <si>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</si>
  <si>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</si>
  <si>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</si>
  <si>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</si>
  <si>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</si>
  <si>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</si>
  <si>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</si>
  <si>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</si>
  <si>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</si>
  <si>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</si>
  <si>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</si>
  <si>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</si>
  <si>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</si>
  <si>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</si>
  <si>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</si>
  <si>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</si>
  <si>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</si>
  <si>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</si>
  <si>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</si>
  <si>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</si>
  <si>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</si>
  <si>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</si>
  <si>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</si>
  <si>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</si>
  <si>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</si>
  <si>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</si>
  <si>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</si>
  <si>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</si>
  <si>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</si>
  <si>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</si>
  <si>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</si>
  <si>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</si>
  <si>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</si>
  <si>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</si>
  <si>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</si>
  <si>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</si>
  <si>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</si>
  <si>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</si>
  <si>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</si>
  <si>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</si>
  <si>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</si>
  <si>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</si>
  <si>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</si>
  <si>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</si>
  <si>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</si>
  <si>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</si>
  <si>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</si>
  <si>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</si>
  <si>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</si>
  <si>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</si>
  <si>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</si>
  <si>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</si>
  <si>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</si>
  <si>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</si>
  <si>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</si>
  <si>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</si>
  <si>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</si>
  <si>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</si>
  <si>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</si>
  <si>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</si>
  <si>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</si>
  <si>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</si>
  <si>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</si>
  <si>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</si>
  <si>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</si>
  <si>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</si>
  <si>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</si>
  <si>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</si>
  <si>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</si>
  <si>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</si>
  <si>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</si>
  <si>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</si>
  <si>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</si>
  <si>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</si>
  <si>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</si>
  <si>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</si>
  <si>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</si>
  <si>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</si>
  <si>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</si>
  <si>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</si>
  <si>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</si>
  <si>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</si>
  <si>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</si>
  <si>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</si>
  <si>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</si>
  <si>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</si>
  <si>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</si>
  <si>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</si>
  <si>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</si>
  <si>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</si>
  <si>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</si>
  <si>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</si>
  <si>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</si>
  <si>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</si>
  <si>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</si>
  <si>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</si>
  <si>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</si>
  <si>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</si>
  <si>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</si>
  <si>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</si>
  <si>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</si>
  <si>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</si>
  <si>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</si>
  <si>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</si>
  <si>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</si>
  <si>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</si>
  <si>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</si>
  <si>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</si>
  <si>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</si>
  <si>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</si>
  <si>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</si>
  <si>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</si>
  <si>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</si>
  <si>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</si>
  <si>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</si>
  <si>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</si>
  <si>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</si>
  <si>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</si>
  <si>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</si>
  <si>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</si>
  <si>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</si>
  <si>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</si>
  <si>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</si>
  <si>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</si>
  <si>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</si>
  <si>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</si>
  <si>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</si>
  <si>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</si>
  <si>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</si>
  <si>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</si>
  <si>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</si>
  <si>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</si>
  <si>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</si>
  <si>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</si>
  <si>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</si>
  <si>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</si>
  <si>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</si>
  <si>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</si>
  <si>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</si>
  <si>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</si>
  <si>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</si>
  <si>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</si>
  <si>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</si>
  <si>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</si>
  <si>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</si>
  <si>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</si>
  <si>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</si>
  <si>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</si>
  <si>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</si>
  <si>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</si>
  <si>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</si>
  <si>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</si>
  <si>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</si>
  <si>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</si>
  <si>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</si>
  <si>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</si>
  <si>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</si>
  <si>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</si>
  <si>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</si>
  <si>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</si>
  <si>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</si>
  <si>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</si>
  <si>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</si>
  <si>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</si>
  <si>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</si>
  <si>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</si>
  <si>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</si>
  <si>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</si>
  <si>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</si>
  <si>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</si>
  <si>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</si>
  <si>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</si>
  <si>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</si>
  <si>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</si>
  <si>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</si>
  <si>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</si>
  <si>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</si>
  <si>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</si>
  <si>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</si>
  <si>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</si>
  <si>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</si>
  <si>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</si>
  <si>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</si>
  <si>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</si>
  <si>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</si>
  <si>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</si>
  <si>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</si>
  <si>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</si>
  <si>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</si>
  <si>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</si>
  <si>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</si>
  <si>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</si>
  <si>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</si>
  <si>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</si>
  <si>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</si>
  <si>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</si>
  <si>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</si>
  <si>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</si>
  <si>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</si>
  <si>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</si>
  <si>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</si>
  <si>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</si>
  <si>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</si>
  <si>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</si>
  <si>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</si>
  <si>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</si>
  <si>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</si>
  <si>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</si>
  <si>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</si>
  <si>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</si>
  <si>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</si>
  <si>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</si>
  <si>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</si>
  <si>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</si>
  <si>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</si>
  <si>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</si>
  <si>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</si>
  <si>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</si>
  <si>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</si>
  <si>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</si>
  <si>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</si>
  <si>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</si>
  <si>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</si>
  <si>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</si>
  <si>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</si>
  <si>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</si>
  <si>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</si>
  <si>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</si>
  <si>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</si>
  <si>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</si>
  <si>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</si>
  <si>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</si>
  <si>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</si>
  <si>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</si>
  <si>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</si>
  <si>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</si>
  <si>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</si>
  <si>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</si>
  <si>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</si>
  <si>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</si>
  <si>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</si>
  <si>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</si>
  <si>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</si>
  <si>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</si>
  <si>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</si>
  <si>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</si>
  <si>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</si>
  <si>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</si>
  <si>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</si>
  <si>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</si>
  <si>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</si>
  <si>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</si>
  <si>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</si>
  <si>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</si>
  <si>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</si>
  <si>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</si>
  <si>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</si>
  <si>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</si>
  <si>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</si>
  <si>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</si>
  <si>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</si>
  <si>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</si>
  <si>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</si>
  <si>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</si>
  <si>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</si>
  <si>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</si>
  <si>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</si>
  <si>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</si>
  <si>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</si>
  <si>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</si>
  <si>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</si>
  <si>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</si>
  <si>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</si>
  <si>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</si>
  <si>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</si>
  <si>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</si>
  <si>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</si>
  <si>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</si>
  <si>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</si>
  <si>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</si>
  <si>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</si>
  <si>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</si>
  <si>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</si>
  <si>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</si>
  <si>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</si>
  <si>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</si>
  <si>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</si>
  <si>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</si>
  <si>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</si>
  <si>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</si>
  <si>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</si>
  <si>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</si>
  <si>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</si>
  <si>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</si>
  <si>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</si>
  <si>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</si>
  <si>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</si>
  <si>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</si>
  <si>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</si>
  <si>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</si>
  <si>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</si>
  <si>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</si>
  <si>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</si>
  <si>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</si>
  <si>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</si>
  <si>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</si>
  <si>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</si>
  <si>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</si>
  <si>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</si>
  <si>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</si>
  <si>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</si>
  <si>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</si>
  <si>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</si>
  <si>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</si>
  <si>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</si>
  <si>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</si>
  <si>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</si>
  <si>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</si>
  <si>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</si>
  <si>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</si>
  <si>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</si>
  <si>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</si>
  <si>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</si>
  <si>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</si>
  <si>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</si>
  <si>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</si>
  <si>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</si>
  <si>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</si>
  <si>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</si>
  <si>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</si>
  <si>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</si>
  <si>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</si>
  <si>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</si>
  <si>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</si>
  <si>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</si>
  <si>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</si>
  <si>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</si>
  <si>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</si>
  <si>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</si>
  <si>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</si>
  <si>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</si>
  <si>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</si>
  <si>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</si>
  <si>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</si>
  <si>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</si>
  <si>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</si>
  <si>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</si>
  <si>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</si>
  <si>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</si>
  <si>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</si>
  <si>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</si>
  <si>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</si>
  <si>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</si>
  <si>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</si>
  <si>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</si>
  <si>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</si>
  <si>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</si>
  <si>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</si>
  <si>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</si>
  <si>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</si>
  <si>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</si>
  <si>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</si>
  <si>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</si>
  <si>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</si>
  <si>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</si>
  <si>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</si>
  <si>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</si>
  <si>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</si>
  <si>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</si>
  <si>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</si>
  <si>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</si>
  <si>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</si>
  <si>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</si>
  <si>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</si>
  <si>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</si>
  <si>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</si>
  <si>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</si>
  <si>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</si>
  <si>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</si>
  <si>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</si>
  <si>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</si>
  <si>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</si>
  <si>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</si>
  <si>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</si>
  <si>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</si>
  <si>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</si>
  <si>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</si>
  <si>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</si>
  <si>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</si>
  <si>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</si>
  <si>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</si>
  <si>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</si>
  <si>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</si>
  <si>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</si>
  <si>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</si>
  <si>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</si>
  <si>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</si>
  <si>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</si>
  <si>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</si>
  <si>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</si>
  <si>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</si>
  <si>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</si>
  <si>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</si>
  <si>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</si>
  <si>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</si>
  <si>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</si>
  <si>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</si>
  <si>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</si>
  <si>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</si>
  <si>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</si>
  <si>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</si>
  <si>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</si>
  <si>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</si>
  <si>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</si>
  <si>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</si>
  <si>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</si>
  <si>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</si>
  <si>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</si>
  <si>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</si>
  <si>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</si>
  <si>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</si>
  <si>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</si>
  <si>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</si>
  <si>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</si>
  <si>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</si>
  <si>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</si>
  <si>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</si>
  <si>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</si>
  <si>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</si>
  <si>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</si>
  <si>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</si>
  <si>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</si>
  <si>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</si>
  <si>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</si>
  <si>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</si>
  <si>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</si>
  <si>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</si>
  <si>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</si>
  <si>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</si>
  <si>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</si>
  <si>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</si>
  <si>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</si>
  <si>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</si>
  <si>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</si>
  <si>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</si>
  <si>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</si>
  <si>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</si>
  <si>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</si>
  <si>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</si>
  <si>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</si>
  <si>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</si>
  <si>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</si>
  <si>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</si>
  <si>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</si>
  <si>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</si>
  <si>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</si>
  <si>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</si>
  <si>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</si>
  <si>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</si>
  <si>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</si>
  <si>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</si>
  <si>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</si>
  <si>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</si>
  <si>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</si>
  <si>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</si>
  <si>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</si>
  <si>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</si>
  <si>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</si>
  <si>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</si>
  <si>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</si>
  <si>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</si>
  <si>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</si>
  <si>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</si>
  <si>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</si>
  <si>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</si>
  <si>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</si>
  <si>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</si>
  <si>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</si>
  <si>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</si>
  <si>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</si>
  <si>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</si>
  <si>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</si>
  <si>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</si>
  <si>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</si>
  <si>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</si>
  <si>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</si>
  <si>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</si>
  <si>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</si>
  <si>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</si>
  <si>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</si>
  <si>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</si>
  <si>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</si>
  <si>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</si>
  <si>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</si>
  <si>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</si>
  <si>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</si>
  <si>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</si>
  <si>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</si>
  <si>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</si>
  <si>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</si>
  <si>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</si>
  <si>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</si>
  <si>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</si>
  <si>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</si>
  <si>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</si>
  <si>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</si>
  <si>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</si>
  <si>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</si>
  <si>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</si>
  <si>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</si>
  <si>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</si>
  <si>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</si>
  <si>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</si>
  <si>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</si>
  <si>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</si>
  <si>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</si>
  <si>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</si>
  <si>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</si>
  <si>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</si>
  <si>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</si>
  <si>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</si>
  <si>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</si>
  <si>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</si>
  <si>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</si>
  <si>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</si>
  <si>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</si>
  <si>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</si>
  <si>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</si>
  <si>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</si>
  <si>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</si>
  <si>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</si>
  <si>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</si>
  <si>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</si>
  <si>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</si>
  <si>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</si>
  <si>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</si>
  <si>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</si>
  <si>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</si>
  <si>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</si>
  <si>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</si>
  <si>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</si>
  <si>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</si>
  <si>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</si>
  <si>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</si>
  <si>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</si>
  <si>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</si>
  <si>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</si>
  <si>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</si>
  <si>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</si>
  <si>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</si>
  <si>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</si>
  <si>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</si>
  <si>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</si>
  <si>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</si>
  <si>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</si>
  <si>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</si>
  <si>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</si>
  <si>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</si>
  <si>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</si>
  <si>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</si>
  <si>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</si>
  <si>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</si>
  <si>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</si>
  <si>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</si>
  <si>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</si>
  <si>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</si>
  <si>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</si>
  <si>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</si>
  <si>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</si>
  <si>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</si>
  <si>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</si>
  <si>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</si>
  <si>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</si>
  <si>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</si>
  <si>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</si>
  <si>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</si>
  <si>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</si>
  <si>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</si>
  <si>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</si>
  <si>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</si>
  <si>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</si>
  <si>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</si>
  <si>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</si>
  <si>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</si>
  <si>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</si>
  <si>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</si>
  <si>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</si>
  <si>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</si>
  <si>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</si>
  <si>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</si>
  <si>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</si>
  <si>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</si>
  <si>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</si>
  <si>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</si>
  <si>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</si>
  <si>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</si>
  <si>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</si>
  <si>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</si>
  <si>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</si>
  <si>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</si>
  <si>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</si>
  <si>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</si>
  <si>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</si>
  <si>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</si>
  <si>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</si>
  <si>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</si>
  <si>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</si>
  <si>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</si>
  <si>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</si>
  <si>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</si>
  <si>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</si>
  <si>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</si>
  <si>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</si>
  <si>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</si>
  <si>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</si>
  <si>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</si>
  <si>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</si>
  <si>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</si>
  <si>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</si>
  <si>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</si>
  <si>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</si>
  <si>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</si>
  <si>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</si>
  <si>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</si>
  <si>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</si>
  <si>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</si>
  <si>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</si>
  <si>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</si>
  <si>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</si>
  <si>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</si>
  <si>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</si>
  <si>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</si>
  <si>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</si>
  <si>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</si>
  <si>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</si>
  <si>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</si>
  <si>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</si>
  <si>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</si>
  <si>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</si>
  <si>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</si>
  <si>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</si>
  <si>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</si>
  <si>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</si>
  <si>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</si>
  <si>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</si>
  <si>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</si>
  <si>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</si>
  <si>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</si>
  <si>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</si>
  <si>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</si>
  <si>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</si>
  <si>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</si>
  <si>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</si>
  <si>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</si>
  <si>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</si>
  <si>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</si>
  <si>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</si>
  <si>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</si>
  <si>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</si>
  <si>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</si>
  <si>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</si>
  <si>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</si>
  <si>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</si>
  <si>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</si>
  <si>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</si>
  <si>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</si>
  <si>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</si>
  <si>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</si>
  <si>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</si>
  <si>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</si>
  <si>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</si>
  <si>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</si>
  <si>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</si>
  <si>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</si>
  <si>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</si>
  <si>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</si>
  <si>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</si>
  <si>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</si>
  <si>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</si>
  <si>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</si>
  <si>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</si>
  <si>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</si>
  <si>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</si>
  <si>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</si>
  <si>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</si>
  <si>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</si>
  <si>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</si>
  <si>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</si>
  <si>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</si>
  <si>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</si>
  <si>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</si>
  <si>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</si>
  <si>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</si>
  <si>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</si>
  <si>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</si>
  <si>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</si>
  <si>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</si>
  <si>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</si>
  <si>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</si>
  <si>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</si>
  <si>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</si>
  <si>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</si>
  <si>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</si>
  <si>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</si>
  <si>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</si>
  <si>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</si>
  <si>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</si>
  <si>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</si>
  <si>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</si>
  <si>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</si>
  <si>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</si>
  <si>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</si>
  <si>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</si>
  <si>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</si>
  <si>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</si>
  <si>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</si>
  <si>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</si>
  <si>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</si>
  <si>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</si>
  <si>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</si>
  <si>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</si>
  <si>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</si>
  <si>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</si>
  <si>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</si>
  <si>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</si>
  <si>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</si>
  <si>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</si>
  <si>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</si>
  <si>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</si>
  <si>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</si>
  <si>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</si>
  <si>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</si>
  <si>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</si>
  <si>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</si>
  <si>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</si>
  <si>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</si>
  <si>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</si>
  <si>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</si>
  <si>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</si>
  <si>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</si>
  <si>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</si>
  <si>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</si>
  <si>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</si>
  <si>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</si>
  <si>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</si>
  <si>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</si>
  <si>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</si>
  <si>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</si>
  <si>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</si>
  <si>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</si>
  <si>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</si>
  <si>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</si>
  <si>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</si>
  <si>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</si>
  <si>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</si>
  <si>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</si>
  <si>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</si>
  <si>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</si>
  <si>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</si>
  <si>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</si>
  <si>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</si>
  <si>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</si>
  <si>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</si>
  <si>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</si>
  <si>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</si>
  <si>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</si>
  <si>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</si>
  <si>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</si>
  <si>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</si>
  <si>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</si>
  <si>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</si>
  <si>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</si>
  <si>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</si>
  <si>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</si>
  <si>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</si>
  <si>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</si>
  <si>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</si>
  <si>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</si>
  <si>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</si>
  <si>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</si>
  <si>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</si>
  <si>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</si>
  <si>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</si>
  <si>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</si>
  <si>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</si>
  <si>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</si>
  <si>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</si>
  <si>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</si>
  <si>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</si>
  <si>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</si>
  <si>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</si>
  <si>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</si>
  <si>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</si>
  <si>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</si>
  <si>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</si>
  <si>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</si>
  <si>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</si>
  <si>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</si>
  <si>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</si>
  <si>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</si>
  <si>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</si>
  <si>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</si>
  <si>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</si>
  <si>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</si>
  <si>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</si>
  <si>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</si>
  <si>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</si>
  <si>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</si>
  <si>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</si>
  <si>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</si>
  <si>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</si>
  <si>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</si>
  <si>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</si>
  <si>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</si>
  <si>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</si>
  <si>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</si>
  <si>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</si>
  <si>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</si>
  <si>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</si>
  <si>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</si>
  <si>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</si>
  <si>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</si>
  <si>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</si>
  <si>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</si>
  <si>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</si>
  <si>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</si>
  <si>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</si>
  <si>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</si>
  <si>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</si>
  <si>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</si>
  <si>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</si>
  <si>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</si>
  <si>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</si>
  <si>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</si>
  <si>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</si>
  <si>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</si>
  <si>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</si>
  <si>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</si>
  <si>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</si>
  <si>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</si>
  <si>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</si>
  <si>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</si>
  <si>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</si>
  <si>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</si>
  <si>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</si>
  <si>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</si>
  <si>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</si>
  <si>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</si>
  <si>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</si>
  <si>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</si>
  <si>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</si>
  <si>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</si>
  <si>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</si>
  <si>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</si>
  <si>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</si>
  <si>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</si>
  <si>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</si>
  <si>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</si>
  <si>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</si>
  <si>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</si>
  <si>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</si>
  <si>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</si>
  <si>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</si>
  <si>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</si>
  <si>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</si>
  <si>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</si>
  <si>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</si>
  <si>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</si>
  <si>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</si>
  <si>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</si>
  <si>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</si>
  <si>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</si>
  <si>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</si>
  <si>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</si>
  <si>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</si>
  <si>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</si>
  <si>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</si>
  <si>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</si>
  <si>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</si>
  <si>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</si>
  <si>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</si>
  <si>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</si>
  <si>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</si>
  <si>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</si>
  <si>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</si>
  <si>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</si>
  <si>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</si>
  <si>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</si>
  <si>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</si>
  <si>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</si>
  <si>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</si>
  <si>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</si>
  <si>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</si>
  <si>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</si>
  <si>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</si>
  <si>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</si>
  <si>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</si>
  <si>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</si>
  <si>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</si>
  <si>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</si>
  <si>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</si>
  <si>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</si>
  <si>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</si>
  <si>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</si>
  <si>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</si>
  <si>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</si>
  <si>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</si>
  <si>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</si>
  <si>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</si>
  <si>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</si>
  <si>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</si>
  <si>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</si>
  <si>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</si>
  <si>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</si>
  <si>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</si>
  <si>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</si>
  <si>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</si>
  <si>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</si>
  <si>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</si>
  <si>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</si>
  <si>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</si>
  <si>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</si>
  <si>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</si>
  <si>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</si>
  <si>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</si>
  <si>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</si>
  <si>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</si>
  <si>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</si>
  <si>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</si>
  <si>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</si>
  <si>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</si>
  <si>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</si>
  <si>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</si>
  <si>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</si>
  <si>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</si>
  <si>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</si>
  <si>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</si>
  <si>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</si>
  <si>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</si>
  <si>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</si>
  <si>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</si>
  <si>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</si>
  <si>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</si>
  <si>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</si>
  <si>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</si>
  <si>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</si>
  <si>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</si>
  <si>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</si>
  <si>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</si>
  <si>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</si>
  <si>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</si>
  <si>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</si>
  <si>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</si>
  <si>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</si>
  <si>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</si>
  <si>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</si>
  <si>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</si>
  <si>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</si>
  <si>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</si>
  <si>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</si>
  <si>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</si>
  <si>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</si>
  <si>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</si>
  <si>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</si>
  <si>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</si>
  <si>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</si>
  <si>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</si>
  <si>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</si>
  <si>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</si>
  <si>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</si>
  <si>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</si>
  <si>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</si>
  <si>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</si>
  <si>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</si>
  <si>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</si>
  <si>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</si>
  <si>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</si>
  <si>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</si>
  <si>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</si>
  <si>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</si>
  <si>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</si>
  <si>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</si>
  <si>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</si>
  <si>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</si>
  <si>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</si>
  <si>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</si>
  <si>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</si>
  <si>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</si>
  <si>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</si>
  <si>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</si>
  <si>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</si>
  <si>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</si>
  <si>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</si>
  <si>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</si>
  <si>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</si>
  <si>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</si>
  <si>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</si>
  <si>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</si>
  <si>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</si>
  <si>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</si>
  <si>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</si>
  <si>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</si>
  <si>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</si>
  <si>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</si>
  <si>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</si>
  <si>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</si>
  <si>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</si>
  <si>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</si>
  <si>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</si>
  <si>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</si>
  <si>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</si>
  <si>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</si>
  <si>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</si>
  <si>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</si>
  <si>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</si>
  <si>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</si>
  <si>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</si>
  <si>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</si>
  <si>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</si>
  <si>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</si>
  <si>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</si>
  <si>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</si>
  <si>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</si>
  <si>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</si>
  <si>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</si>
  <si>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</si>
  <si>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</si>
  <si>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</si>
  <si>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</si>
  <si>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</si>
  <si>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</si>
  <si>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</si>
  <si>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</si>
  <si>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</si>
  <si>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</si>
  <si>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</si>
  <si>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</si>
  <si>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</si>
  <si>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</si>
  <si>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</si>
  <si>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</si>
  <si>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</si>
  <si>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</si>
  <si>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</si>
  <si>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</si>
  <si>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</si>
  <si>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</si>
  <si>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</si>
  <si>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</si>
  <si>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</si>
  <si>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</si>
  <si>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</si>
  <si>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</si>
  <si>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</si>
  <si>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</si>
  <si>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</si>
  <si>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</si>
  <si>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</si>
  <si>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</si>
  <si>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</si>
  <si>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</si>
  <si>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</si>
  <si>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</si>
  <si>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</si>
  <si>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</si>
  <si>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</si>
  <si>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</si>
  <si>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</si>
  <si>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</si>
  <si>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</si>
  <si>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</si>
  <si>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</si>
  <si>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</si>
  <si>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</si>
  <si>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</si>
  <si>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</si>
  <si>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</si>
  <si>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</si>
  <si>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</si>
  <si>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</si>
  <si>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</si>
  <si>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</si>
  <si>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</si>
  <si>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</si>
  <si>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</si>
  <si>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</si>
  <si>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</si>
  <si>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</si>
  <si>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</si>
  <si>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</si>
  <si>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</si>
  <si>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</si>
  <si>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</si>
  <si>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</si>
  <si>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</si>
  <si>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</si>
  <si>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</si>
  <si>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</si>
  <si>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</si>
  <si>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</si>
  <si>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</si>
  <si>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</si>
  <si>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</si>
  <si>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</si>
  <si>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</si>
  <si>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</si>
  <si>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</si>
  <si>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</si>
  <si>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</si>
  <si>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</si>
  <si>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</si>
  <si>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</si>
  <si>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</si>
  <si>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</si>
  <si>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</si>
  <si>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</si>
  <si>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</si>
  <si>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</si>
  <si>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</si>
  <si>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</si>
  <si>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</si>
  <si>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</si>
  <si>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</si>
  <si>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</si>
  <si>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</si>
  <si>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</si>
  <si>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</si>
  <si>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</si>
  <si>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</si>
  <si>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</si>
  <si>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</si>
  <si>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</si>
  <si>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</si>
  <si>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</si>
  <si>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</si>
  <si>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</si>
  <si>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</si>
  <si>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</si>
  <si>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</si>
  <si>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</si>
  <si>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</si>
  <si>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</si>
  <si>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</si>
  <si>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</si>
  <si>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</si>
  <si>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</si>
  <si>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</si>
  <si>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</si>
  <si>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</si>
  <si>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</si>
  <si>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</si>
  <si>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</si>
  <si>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</si>
  <si>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</si>
  <si>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</si>
  <si>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</si>
  <si>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</si>
  <si>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</si>
  <si>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</si>
  <si>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</si>
  <si>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</si>
  <si>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</si>
  <si>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</si>
  <si>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</si>
  <si>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</si>
  <si>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</si>
  <si>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</si>
  <si>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</si>
  <si>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</si>
  <si>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</si>
  <si>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</si>
  <si>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</si>
  <si>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</si>
  <si>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</si>
  <si>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</si>
  <si>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</si>
  <si>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</si>
  <si>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</si>
  <si>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</si>
  <si>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</si>
  <si>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</si>
  <si>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</si>
  <si>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</si>
  <si>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</si>
  <si>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</si>
  <si>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</si>
  <si>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</si>
  <si>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</si>
  <si>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</si>
  <si>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</si>
  <si>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</si>
  <si>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</si>
  <si>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</si>
  <si>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</si>
  <si>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</si>
  <si>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</si>
  <si>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</si>
  <si>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</si>
  <si>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</si>
  <si>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</si>
  <si>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</si>
  <si>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</si>
  <si>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</si>
  <si>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</si>
  <si>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</si>
  <si>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</si>
  <si>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</si>
  <si>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</si>
  <si>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</si>
  <si>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</si>
  <si>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</si>
  <si>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</si>
  <si>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</si>
  <si>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</si>
  <si>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</si>
  <si>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</si>
  <si>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</si>
  <si>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</si>
  <si>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</si>
  <si>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</si>
  <si>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</si>
  <si>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</si>
  <si>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</si>
  <si>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</si>
  <si>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</si>
  <si>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</si>
  <si>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</si>
  <si>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</si>
  <si>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</si>
  <si>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</si>
  <si>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</si>
  <si>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</si>
  <si>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</si>
  <si>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</si>
  <si>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</si>
  <si>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</si>
  <si>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</si>
  <si>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</si>
  <si>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</si>
  <si>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</si>
  <si>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</si>
  <si>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</si>
  <si>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</si>
  <si>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</si>
  <si>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</si>
  <si>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</si>
  <si>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</si>
  <si>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</si>
  <si>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</si>
  <si>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</si>
  <si>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</si>
  <si>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</si>
  <si>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</si>
  <si>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</si>
  <si>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</si>
  <si>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</si>
  <si>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</si>
  <si>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</si>
  <si>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</si>
  <si>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</si>
  <si>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</si>
  <si>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</si>
  <si>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</si>
  <si>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</si>
  <si>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</si>
  <si>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</si>
  <si>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</si>
  <si>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</si>
  <si>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</si>
  <si>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</si>
  <si>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</si>
  <si>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</si>
  <si>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</si>
  <si>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</si>
  <si>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</si>
  <si>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</si>
  <si>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</si>
  <si>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</si>
  <si>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</si>
  <si>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</si>
  <si>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</si>
  <si>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</si>
  <si>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</si>
  <si>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</si>
  <si>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</si>
  <si>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</si>
  <si>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</si>
  <si>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</si>
  <si>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</si>
  <si>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</si>
  <si>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</si>
  <si>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</si>
  <si>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</si>
  <si>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</si>
  <si>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</si>
  <si>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</si>
  <si>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</si>
  <si>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</si>
  <si>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</si>
  <si>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</si>
  <si>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</si>
  <si>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</si>
  <si>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</si>
  <si>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</si>
  <si>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</si>
  <si>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</si>
  <si>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</si>
  <si>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</si>
  <si>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</si>
  <si>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</si>
  <si>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</si>
  <si>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</si>
  <si>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</si>
  <si>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</si>
  <si>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</si>
  <si>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</si>
  <si>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</si>
  <si>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</si>
  <si>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</si>
  <si>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</si>
  <si>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</si>
  <si>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</si>
  <si>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</si>
  <si>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</si>
  <si>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</si>
  <si>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</si>
  <si>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</si>
  <si>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</si>
  <si>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</si>
  <si>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</si>
  <si>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</si>
  <si>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</si>
  <si>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</si>
  <si>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</si>
  <si>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</si>
  <si>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</si>
  <si>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</si>
  <si>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</si>
  <si>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</si>
  <si>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</si>
  <si>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</si>
  <si>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</si>
  <si>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</si>
  <si>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</si>
  <si>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</si>
  <si>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</si>
  <si>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</si>
  <si>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</si>
  <si>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</si>
  <si>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</si>
  <si>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</si>
  <si>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</si>
  <si>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</si>
  <si>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</si>
  <si>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</si>
  <si>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</si>
  <si>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</si>
  <si>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</si>
  <si>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</si>
  <si>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</si>
  <si>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</si>
  <si>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</si>
  <si>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</si>
  <si>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</si>
  <si>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</si>
  <si>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</si>
  <si>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</si>
  <si>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</si>
  <si>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</si>
  <si>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</si>
  <si>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</si>
  <si>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</si>
  <si>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</si>
  <si>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</si>
  <si>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</si>
  <si>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</si>
  <si>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</si>
  <si>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</si>
  <si>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</si>
  <si>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</si>
  <si>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</si>
  <si>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</si>
  <si>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</si>
  <si>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</si>
  <si>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</si>
  <si>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</si>
  <si>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</si>
  <si>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</si>
  <si>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</si>
  <si>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</si>
  <si>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</si>
  <si>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</si>
  <si>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</si>
  <si>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</si>
  <si>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</si>
  <si>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</si>
  <si>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</si>
  <si>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</si>
  <si>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</si>
  <si>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</si>
  <si>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</si>
  <si>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</si>
  <si>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</si>
  <si>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</si>
  <si>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</si>
  <si>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</si>
  <si>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</si>
  <si>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</si>
  <si>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</si>
  <si>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</si>
  <si>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</si>
  <si>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</si>
  <si>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</si>
  <si>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</si>
  <si>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</si>
  <si>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</si>
  <si>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</si>
  <si>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</si>
  <si>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</si>
  <si>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</si>
  <si>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</si>
  <si>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</si>
  <si>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</si>
  <si>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</si>
  <si>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</si>
  <si>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</si>
  <si>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</si>
  <si>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</si>
  <si>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</si>
  <si>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</si>
  <si>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</si>
  <si>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</si>
  <si>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</si>
  <si>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</si>
  <si>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</si>
  <si>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</si>
  <si>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</si>
  <si>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</si>
  <si>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</si>
  <si>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</si>
  <si>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</si>
  <si>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</si>
  <si>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</si>
  <si>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</si>
  <si>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</si>
  <si>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</si>
  <si>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</si>
  <si>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</si>
  <si>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</si>
  <si>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</si>
  <si>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</si>
  <si>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</si>
  <si>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</si>
  <si>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</si>
  <si>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</si>
  <si>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</si>
  <si>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</si>
  <si>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</si>
  <si>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</si>
  <si>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</si>
  <si>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</si>
  <si>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</si>
  <si>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</si>
  <si>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</si>
  <si>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</si>
  <si>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</si>
  <si>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</si>
  <si>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</si>
  <si>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</si>
  <si>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</si>
  <si>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</si>
  <si>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</si>
  <si>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</si>
  <si>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</si>
  <si>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</si>
  <si>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</si>
  <si>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</si>
  <si>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</si>
  <si>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</si>
  <si>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</si>
  <si>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</si>
  <si>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</si>
  <si>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</si>
  <si>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</si>
  <si>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</si>
  <si>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</si>
  <si>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</si>
  <si>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</si>
  <si>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</si>
  <si>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</si>
  <si>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</si>
  <si>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</si>
  <si>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</si>
  <si>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</si>
  <si>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</si>
  <si>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</si>
  <si>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</si>
  <si>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</si>
  <si>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</si>
  <si>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</si>
  <si>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</si>
  <si>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</si>
  <si>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</si>
  <si>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</si>
  <si>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</si>
  <si>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</si>
  <si>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</si>
  <si>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</si>
  <si>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</si>
  <si>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</si>
  <si>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</si>
  <si>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</si>
  <si>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</si>
  <si>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</si>
  <si>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</si>
  <si>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</si>
  <si>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</si>
  <si>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</si>
  <si>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</si>
  <si>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</si>
  <si>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</si>
  <si>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</si>
  <si>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</si>
  <si>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</si>
  <si>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</si>
  <si>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</si>
  <si>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</si>
  <si>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</si>
  <si>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</si>
  <si>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</si>
  <si>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</si>
  <si>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</si>
  <si>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</si>
  <si>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</si>
  <si>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</si>
  <si>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</si>
  <si>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</si>
  <si>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</si>
  <si>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</si>
  <si>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</si>
  <si>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</si>
  <si>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</si>
  <si>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</si>
  <si>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</si>
  <si>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</si>
  <si>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</si>
  <si>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</si>
  <si>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</si>
  <si>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</si>
  <si>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</si>
  <si>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</si>
  <si>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</si>
  <si>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</si>
  <si>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</si>
  <si>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</si>
  <si>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</si>
  <si>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</si>
  <si>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</si>
  <si>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</si>
  <si>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</si>
  <si>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</si>
  <si>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</si>
  <si>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</si>
  <si>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</si>
  <si>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</si>
  <si>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</si>
  <si>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</si>
  <si>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</si>
  <si>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</si>
  <si>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</si>
  <si>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</si>
  <si>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</si>
  <si>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</si>
  <si>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</si>
  <si>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</si>
  <si>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</si>
  <si>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</si>
  <si>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</si>
  <si>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</si>
  <si>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</si>
  <si>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</si>
  <si>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</si>
  <si>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</si>
  <si>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</si>
  <si>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</si>
  <si>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</si>
  <si>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</si>
  <si>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</si>
  <si>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</si>
  <si>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</si>
  <si>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</si>
  <si>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</si>
  <si>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</si>
  <si>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</si>
  <si>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</si>
  <si>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</si>
  <si>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</si>
  <si>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</si>
  <si>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</si>
  <si>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</si>
  <si>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</si>
  <si>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</si>
  <si>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</si>
  <si>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</si>
  <si>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</si>
  <si>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</si>
  <si>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</si>
  <si>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</si>
  <si>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</si>
  <si>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</si>
  <si>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</si>
  <si>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</si>
  <si>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</si>
  <si>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</si>
  <si>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</si>
  <si>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</si>
  <si>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</si>
  <si>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</si>
  <si>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</si>
  <si>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</si>
  <si>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</si>
  <si>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</si>
  <si>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</si>
  <si>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</si>
  <si>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</si>
  <si>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</si>
  <si>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</si>
  <si>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</si>
  <si>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</si>
  <si>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</si>
  <si>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</si>
  <si>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</si>
  <si>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</si>
  <si>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</si>
  <si>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</si>
  <si>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</si>
  <si>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</si>
  <si>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</si>
  <si>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</si>
  <si>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</si>
  <si>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</si>
  <si>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</si>
  <si>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</si>
  <si>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</si>
  <si>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</si>
  <si>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</si>
  <si>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</si>
  <si>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</si>
  <si>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</si>
  <si>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</si>
  <si>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</si>
  <si>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</si>
  <si>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</si>
  <si>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</si>
  <si>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</si>
  <si>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</si>
  <si>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</si>
  <si>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</si>
  <si>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</si>
  <si>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</si>
  <si>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</si>
  <si>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</si>
  <si>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</si>
  <si>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</si>
  <si>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</si>
  <si>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</si>
  <si>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</si>
  <si>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</si>
  <si>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</si>
  <si>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</si>
  <si>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</si>
  <si>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</si>
  <si>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</si>
  <si>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</si>
  <si>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</si>
  <si>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</si>
  <si>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</si>
  <si>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</si>
  <si>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</si>
  <si>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</si>
  <si>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</si>
  <si>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</si>
  <si>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</si>
  <si>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</si>
  <si>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</si>
  <si>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</si>
  <si>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</si>
  <si>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</si>
  <si>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</si>
  <si>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</si>
  <si>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</si>
  <si>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</si>
  <si>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</si>
  <si>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</si>
  <si>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</si>
  <si>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</si>
  <si>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</si>
  <si>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</si>
  <si>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</si>
  <si>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</si>
  <si>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</si>
  <si>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</si>
  <si>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</si>
  <si>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</si>
  <si>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</si>
  <si>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</si>
  <si>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</si>
  <si>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</si>
  <si>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</si>
  <si>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</si>
  <si>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</si>
  <si>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</si>
  <si>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</si>
  <si>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</si>
  <si>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</si>
  <si>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</si>
  <si>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</si>
  <si>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</si>
  <si>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</si>
  <si>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</si>
  <si>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</si>
  <si>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</si>
  <si>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</si>
  <si>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</si>
  <si>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</si>
  <si>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</si>
  <si>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</si>
  <si>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</si>
  <si>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</si>
  <si>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</si>
  <si>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</si>
  <si>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</si>
  <si>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</si>
  <si>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</si>
  <si>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</si>
  <si>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</si>
  <si>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</si>
  <si>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</si>
  <si>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</si>
  <si>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</si>
  <si>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</si>
  <si>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</si>
  <si>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</si>
  <si>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</si>
  <si>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</si>
  <si>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</si>
  <si>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</si>
  <si>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</si>
  <si>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</si>
  <si>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</si>
  <si>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</si>
  <si>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</si>
  <si>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</si>
  <si>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</si>
  <si>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</si>
  <si>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</si>
  <si>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</si>
  <si>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</si>
  <si>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</si>
  <si>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</si>
  <si>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</si>
  <si>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</si>
  <si>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</si>
  <si>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</si>
  <si>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</si>
  <si>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</si>
  <si>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</si>
  <si>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</si>
  <si>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</si>
  <si>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</si>
  <si>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</si>
  <si>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</si>
  <si>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</si>
  <si>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</si>
  <si>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</si>
  <si>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</si>
  <si>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</si>
  <si>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</si>
  <si>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</si>
  <si>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</si>
  <si>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</si>
  <si>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</si>
  <si>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</si>
  <si>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</si>
  <si>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</si>
  <si>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</si>
  <si>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</si>
  <si>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</si>
  <si>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</si>
  <si>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</si>
  <si>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</si>
  <si>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</si>
  <si>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</si>
  <si>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</si>
  <si>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</si>
  <si>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</si>
  <si>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</si>
  <si>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</si>
  <si>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</si>
  <si>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</si>
  <si>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</si>
  <si>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</si>
  <si>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</si>
  <si>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</si>
  <si>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</si>
  <si>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</si>
  <si>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</si>
  <si>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</si>
  <si>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</si>
  <si>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</si>
  <si>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</si>
  <si>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</si>
  <si>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</si>
  <si>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</si>
  <si>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</si>
  <si>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</si>
  <si>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</si>
  <si>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</si>
  <si>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</si>
  <si>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</si>
  <si>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</si>
  <si>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</si>
  <si>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</si>
  <si>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</si>
  <si>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</si>
  <si>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</si>
  <si>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</si>
  <si>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</si>
  <si>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</si>
  <si>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</si>
  <si>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</si>
  <si>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</si>
  <si>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</si>
  <si>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</si>
  <si>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</si>
  <si>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</si>
  <si>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</si>
  <si>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</si>
  <si>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</si>
  <si>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</si>
  <si>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</si>
  <si>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</si>
  <si>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</si>
  <si>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</si>
  <si>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</si>
  <si>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</si>
  <si>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</si>
  <si>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</si>
  <si>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</si>
  <si>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</si>
  <si>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</si>
  <si>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</si>
  <si>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</si>
  <si>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</si>
  <si>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</si>
  <si>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</si>
  <si>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</si>
  <si>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</si>
  <si>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</si>
  <si>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</si>
  <si>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</si>
  <si>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</si>
  <si>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</si>
  <si>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</si>
  <si>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</si>
  <si>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</si>
  <si>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</si>
  <si>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</si>
  <si>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</si>
  <si>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</si>
  <si>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</si>
  <si>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</si>
  <si>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</si>
  <si>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</si>
  <si>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</si>
  <si>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</si>
  <si>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</si>
  <si>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</si>
  <si>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</si>
  <si>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</si>
  <si>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</si>
  <si>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</si>
  <si>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</si>
  <si>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</si>
  <si>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</si>
  <si>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</si>
  <si>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</si>
  <si>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</si>
  <si>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</si>
  <si>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</si>
  <si>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</si>
  <si>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</si>
  <si>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</si>
  <si>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</si>
  <si>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</si>
  <si>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</si>
  <si>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</si>
  <si>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</si>
  <si>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</si>
  <si>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</si>
  <si>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</si>
  <si>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</si>
  <si>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</si>
  <si>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</si>
  <si>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</si>
  <si>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</si>
  <si>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</si>
  <si>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</si>
  <si>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</si>
  <si>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</si>
  <si>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</si>
  <si>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</si>
  <si>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</si>
  <si>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</si>
  <si>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</si>
  <si>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</si>
  <si>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</si>
  <si>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</si>
  <si>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</si>
  <si>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</si>
  <si>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</si>
  <si>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</si>
  <si>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</si>
  <si>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</si>
  <si>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</si>
  <si>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</si>
  <si>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</si>
  <si>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</si>
  <si>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</si>
  <si>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</si>
  <si>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</si>
  <si>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</si>
  <si>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</si>
  <si>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</si>
  <si>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</si>
  <si>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</si>
  <si>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</si>
  <si>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</si>
  <si>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</si>
  <si>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</si>
  <si>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</si>
  <si>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</si>
  <si>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</si>
  <si>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</si>
  <si>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</si>
  <si>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</si>
  <si>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</si>
  <si>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</si>
  <si>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</si>
  <si>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</si>
  <si>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</si>
  <si>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</si>
  <si>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</si>
  <si>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</si>
  <si>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</si>
  <si>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</si>
  <si>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</si>
  <si>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</si>
  <si>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</si>
  <si>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</si>
  <si>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</si>
  <si>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</si>
  <si>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</si>
  <si>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</si>
  <si>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</si>
  <si>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</si>
  <si>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</si>
  <si>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</si>
  <si>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</si>
  <si>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</si>
  <si>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</si>
  <si>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</si>
  <si>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</si>
  <si>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</si>
  <si>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</si>
  <si>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</si>
  <si>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</si>
  <si>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</si>
  <si>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</si>
  <si>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</si>
  <si>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</si>
  <si>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</si>
  <si>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</si>
  <si>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</si>
  <si>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</si>
  <si>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</si>
  <si>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</si>
  <si>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</si>
  <si>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</si>
  <si>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</si>
  <si>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</si>
  <si>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</si>
  <si>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</si>
  <si>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</si>
  <si>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</si>
  <si>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</si>
  <si>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</si>
  <si>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</si>
  <si>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</si>
  <si>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</si>
  <si>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</si>
  <si>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</si>
  <si>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</si>
  <si>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</si>
  <si>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</si>
  <si>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</si>
  <si>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</si>
  <si>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</si>
  <si>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</si>
  <si>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</si>
  <si>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</si>
  <si>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</si>
  <si>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</si>
  <si>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</si>
  <si>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</si>
  <si>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</si>
  <si>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</si>
  <si>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</si>
  <si>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</si>
  <si>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</si>
  <si>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</si>
  <si>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</si>
  <si>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</si>
  <si>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</si>
  <si>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</si>
  <si>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</si>
  <si>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</si>
  <si>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</si>
  <si>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</si>
  <si>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</si>
  <si>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</si>
  <si>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</si>
  <si>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</si>
  <si>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</si>
  <si>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</si>
  <si>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</si>
  <si>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</si>
  <si>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</si>
  <si>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</si>
  <si>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</si>
  <si>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</si>
  <si>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</si>
  <si>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</si>
  <si>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</si>
  <si>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</si>
  <si>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</si>
  <si>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</si>
  <si>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</si>
  <si>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</si>
  <si>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</si>
  <si>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</si>
  <si>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</si>
  <si>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</si>
  <si>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</si>
  <si>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</si>
  <si>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</si>
  <si>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</si>
  <si>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</si>
  <si>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</si>
  <si>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</si>
  <si>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</si>
  <si>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</si>
  <si>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</si>
  <si>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</si>
  <si>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</si>
  <si>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</si>
  <si>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</si>
  <si>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</si>
  <si>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</si>
  <si>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</si>
  <si>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</si>
  <si>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</si>
  <si>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</si>
  <si>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</si>
  <si>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</si>
  <si>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</si>
  <si>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</si>
  <si>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</si>
  <si>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</si>
  <si>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</si>
  <si>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</si>
  <si>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</si>
  <si>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</si>
  <si>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</si>
  <si>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</si>
  <si>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</si>
  <si>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</si>
  <si>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</si>
  <si>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</si>
  <si>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</si>
  <si>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</si>
  <si>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</si>
  <si>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</si>
  <si>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</si>
  <si>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</si>
  <si>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</si>
  <si>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</si>
  <si>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</si>
  <si>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</si>
  <si>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</si>
  <si>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</si>
  <si>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</si>
  <si>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</si>
  <si>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</si>
  <si>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</si>
  <si>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</si>
  <si>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</si>
  <si>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</si>
  <si>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</si>
  <si>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</si>
  <si>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</si>
  <si>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</si>
  <si>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</si>
  <si>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</si>
  <si>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</si>
  <si>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</si>
  <si>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</si>
  <si>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</si>
  <si>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</si>
  <si>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</si>
  <si>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</si>
  <si>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</si>
  <si>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</si>
  <si>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</si>
  <si>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</si>
  <si>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</si>
  <si>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</si>
  <si>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</si>
  <si>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</si>
  <si>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</si>
  <si>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</si>
  <si>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</si>
  <si>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</si>
  <si>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</si>
  <si>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</si>
  <si>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</si>
  <si>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</si>
  <si>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</si>
  <si>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</si>
  <si>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</si>
  <si>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</si>
  <si>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</si>
  <si>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</si>
  <si>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</si>
  <si>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</si>
  <si>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</si>
  <si>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</si>
  <si>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</si>
  <si>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</si>
  <si>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</si>
  <si>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</si>
  <si>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</si>
  <si>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</si>
  <si>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</si>
  <si>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</si>
  <si>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</si>
  <si>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</si>
  <si>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</si>
  <si>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</si>
  <si>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</si>
  <si>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</si>
  <si>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</si>
  <si>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</si>
  <si>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</si>
  <si>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</si>
  <si>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</si>
  <si>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</si>
  <si>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</si>
  <si>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</si>
  <si>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</si>
  <si>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</si>
  <si>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</si>
  <si>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</si>
  <si>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</si>
  <si>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</si>
  <si>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</si>
  <si>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</si>
  <si>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</si>
  <si>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</si>
  <si>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</si>
  <si>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</si>
  <si>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</si>
  <si>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</si>
  <si>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</si>
  <si>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</si>
  <si>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</si>
  <si>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</si>
  <si>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</si>
  <si>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</si>
  <si>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</si>
  <si>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</si>
  <si>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</si>
  <si>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</si>
  <si>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</si>
  <si>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</si>
  <si>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</si>
  <si>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</si>
  <si>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</si>
  <si>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</si>
  <si>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</si>
  <si>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</si>
  <si>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</si>
  <si>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</si>
  <si>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</si>
  <si>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</si>
  <si>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</si>
  <si>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</si>
  <si>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</si>
  <si>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</si>
  <si>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</si>
  <si>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</si>
  <si>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</si>
  <si>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</si>
  <si>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</si>
  <si>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</si>
  <si>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</si>
  <si>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</si>
  <si>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</si>
  <si>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</si>
  <si>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</si>
  <si>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</si>
  <si>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</si>
  <si>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</si>
  <si>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</si>
  <si>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</si>
  <si>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</si>
  <si>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</si>
  <si>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</si>
  <si>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</si>
  <si>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</si>
  <si>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</si>
  <si>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</si>
  <si>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</si>
  <si>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</si>
  <si>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</si>
  <si>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</si>
  <si>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</si>
  <si>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</si>
  <si>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</si>
  <si>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</si>
  <si>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</si>
  <si>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</si>
  <si>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</si>
  <si>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</si>
  <si>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</si>
  <si>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</si>
  <si>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</si>
  <si>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</si>
  <si>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</si>
  <si>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</si>
  <si>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</si>
  <si>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</si>
  <si>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</si>
  <si>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</si>
  <si>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</si>
  <si>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</si>
  <si>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</si>
  <si>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</si>
  <si>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</si>
  <si>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</si>
  <si>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</si>
  <si>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</si>
  <si>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</si>
  <si>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</si>
  <si>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</si>
  <si>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</si>
  <si>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</si>
  <si>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</si>
  <si>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</si>
  <si>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</si>
  <si>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</si>
  <si>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</si>
  <si>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</si>
  <si>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</si>
  <si>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</si>
  <si>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</si>
  <si>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</si>
  <si>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</si>
  <si>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</si>
  <si>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</si>
  <si>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</si>
  <si>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</si>
  <si>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</si>
  <si>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</si>
  <si>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</si>
  <si>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</si>
  <si>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</si>
  <si>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</si>
  <si>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</si>
  <si>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</si>
  <si>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</si>
  <si>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</si>
  <si>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</si>
  <si>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</si>
  <si>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</si>
  <si>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</si>
  <si>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</si>
  <si>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</si>
  <si>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</si>
  <si>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</si>
  <si>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</si>
  <si>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</si>
  <si>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</si>
  <si>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</si>
  <si>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</si>
  <si>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</si>
  <si>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</si>
  <si>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</si>
  <si>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</si>
  <si>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</si>
  <si>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</si>
  <si>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</si>
  <si>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</si>
  <si>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</si>
  <si>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</si>
  <si>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</si>
  <si>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</si>
  <si>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</si>
  <si>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</si>
  <si>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</si>
  <si>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</si>
  <si>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</si>
  <si>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</si>
  <si>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</si>
  <si>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</si>
  <si>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</si>
  <si>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</si>
  <si>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</si>
  <si>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</si>
  <si>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</si>
  <si>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</si>
  <si>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</si>
  <si>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</si>
  <si>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</si>
  <si>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</si>
  <si>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</si>
  <si>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</si>
  <si>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</si>
  <si>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</si>
  <si>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</si>
  <si>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</si>
  <si>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</si>
  <si>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</si>
  <si>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</si>
  <si>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</si>
  <si>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</si>
  <si>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</si>
  <si>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</si>
  <si>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</si>
  <si>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</si>
  <si>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</si>
  <si>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</si>
  <si>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</si>
  <si>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</si>
  <si>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</si>
  <si>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</si>
  <si>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</si>
  <si>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</si>
  <si>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</si>
  <si>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</si>
  <si>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</si>
  <si>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</si>
  <si>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</si>
  <si>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</si>
  <si>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</si>
  <si>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</si>
  <si>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</si>
  <si>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</si>
  <si>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</si>
  <si>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</si>
  <si>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</si>
  <si>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</si>
  <si>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</si>
  <si>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</si>
  <si>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</si>
  <si>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</si>
  <si>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</si>
  <si>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</si>
  <si>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</si>
  <si>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</si>
  <si>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</si>
  <si>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</si>
  <si>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</si>
  <si>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</si>
  <si>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</si>
  <si>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</si>
  <si>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</si>
  <si>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</si>
  <si>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</si>
  <si>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</si>
  <si>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</si>
  <si>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</si>
  <si>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</si>
  <si>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</si>
  <si>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</si>
  <si>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</si>
  <si>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</si>
  <si>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</si>
  <si>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</si>
  <si>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</si>
  <si>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</si>
  <si>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</si>
  <si>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</si>
  <si>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</si>
  <si>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</si>
  <si>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</si>
  <si>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</si>
  <si>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</si>
  <si>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</si>
  <si>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</si>
  <si>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</si>
  <si>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</si>
  <si>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</si>
  <si>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</si>
  <si>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</si>
  <si>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</si>
  <si>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</si>
  <si>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</si>
  <si>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</si>
  <si>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</si>
  <si>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</si>
  <si>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</si>
  <si>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</si>
  <si>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</si>
  <si>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</si>
  <si>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</si>
  <si>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</si>
  <si>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</si>
  <si>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</si>
  <si>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</si>
  <si>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</si>
  <si>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</si>
  <si>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</si>
  <si>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</si>
  <si>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</si>
  <si>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</si>
  <si>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</si>
  <si>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</si>
  <si>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</si>
  <si>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</si>
  <si>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</si>
  <si>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</si>
  <si>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</si>
  <si>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</si>
  <si>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</si>
  <si>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</si>
  <si>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</si>
  <si>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</si>
  <si>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</si>
  <si>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</si>
  <si>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</si>
  <si>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</si>
  <si>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</si>
  <si>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</si>
  <si>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</si>
  <si>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</si>
  <si>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</si>
  <si>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</si>
  <si>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</si>
  <si>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</si>
  <si>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</si>
  <si>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</si>
  <si>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</si>
  <si>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</si>
  <si>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</si>
  <si>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</si>
  <si>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</si>
  <si>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</si>
  <si>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</si>
  <si>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</si>
  <si>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</si>
  <si>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</si>
  <si>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</si>
  <si>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</si>
  <si>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</si>
  <si>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</si>
  <si>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</si>
  <si>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</si>
  <si>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</si>
  <si>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</si>
  <si>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</si>
  <si>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</si>
  <si>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</si>
  <si>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</si>
  <si>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</si>
  <si>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</si>
  <si>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</si>
  <si>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</si>
  <si>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</si>
  <si>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</si>
  <si>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</si>
  <si>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</si>
  <si>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</si>
  <si>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</si>
  <si>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</si>
  <si>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</si>
  <si>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</si>
  <si>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</si>
  <si>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</si>
  <si>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</si>
  <si>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</si>
  <si>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</si>
  <si>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</si>
  <si>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</si>
  <si>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</si>
  <si>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</si>
  <si>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</si>
  <si>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</si>
  <si>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</si>
  <si>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</si>
  <si>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</si>
  <si>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</si>
  <si>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</si>
  <si>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</si>
  <si>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</si>
  <si>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</si>
  <si>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</si>
  <si>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</si>
  <si>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</si>
  <si>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</si>
  <si>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</si>
  <si>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</si>
  <si>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</si>
  <si>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</si>
  <si>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</si>
  <si>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</si>
  <si>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</si>
  <si>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</si>
  <si>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</si>
  <si>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</si>
  <si>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</si>
  <si>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</si>
  <si>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</si>
  <si>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</si>
  <si>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</si>
  <si>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</si>
  <si>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</si>
  <si>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</si>
  <si>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</si>
  <si>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</si>
  <si>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</si>
  <si>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</si>
  <si>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</si>
  <si>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</si>
  <si>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</si>
  <si>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</si>
  <si>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</si>
  <si>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</si>
  <si>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</si>
  <si>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</si>
  <si>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</si>
  <si>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</si>
  <si>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</si>
  <si>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</si>
  <si>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</si>
  <si>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</si>
  <si>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</si>
  <si>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</si>
  <si>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</si>
  <si>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</si>
  <si>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</si>
  <si>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</si>
  <si>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</si>
  <si>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</si>
  <si>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</si>
  <si>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</si>
  <si>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</si>
  <si>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</si>
  <si>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</si>
  <si>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</si>
  <si>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</si>
  <si>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</si>
  <si>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</si>
  <si>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</si>
  <si>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</si>
  <si>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</si>
  <si>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</si>
  <si>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</si>
  <si>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</si>
  <si>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</si>
  <si>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</si>
  <si>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</si>
  <si>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</si>
  <si>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</si>
  <si>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</si>
  <si>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</si>
  <si>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</si>
  <si>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</si>
  <si>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</si>
  <si>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</si>
  <si>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</si>
  <si>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</si>
  <si>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</si>
  <si>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</si>
  <si>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</si>
  <si>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</si>
  <si>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</si>
  <si>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</si>
  <si>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</si>
  <si>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</si>
  <si>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</si>
  <si>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</si>
  <si>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</si>
  <si>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</si>
  <si>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</si>
  <si>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</si>
  <si>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</si>
  <si>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</si>
  <si>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</si>
  <si>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</si>
  <si>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</si>
  <si>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</si>
  <si>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</si>
  <si>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</si>
  <si>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</si>
  <si>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</si>
  <si>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</si>
  <si>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</si>
  <si>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</si>
  <si>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</si>
  <si>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</si>
  <si>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</si>
  <si>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</si>
  <si>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</si>
  <si>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</si>
  <si>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</si>
  <si>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</si>
  <si>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</si>
  <si>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</si>
  <si>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</si>
  <si>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</si>
  <si>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</si>
  <si>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</si>
  <si>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</si>
  <si>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</si>
  <si>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</si>
  <si>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</si>
  <si>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</si>
  <si>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</si>
  <si>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</si>
  <si>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</si>
  <si>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</si>
  <si>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</si>
  <si>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</si>
  <si>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</si>
  <si>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</si>
  <si>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</si>
  <si>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</si>
  <si>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</si>
  <si>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</si>
  <si>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</si>
  <si>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</si>
  <si>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</si>
  <si>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</si>
  <si>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</si>
  <si>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</si>
  <si>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</si>
  <si>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</si>
  <si>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</si>
  <si>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</si>
  <si>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</si>
  <si>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</si>
  <si>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</si>
  <si>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</si>
  <si>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</si>
  <si>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</si>
  <si>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</si>
  <si>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</si>
  <si>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</si>
  <si>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</si>
  <si>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</si>
  <si>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</si>
  <si>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</si>
  <si>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</si>
  <si>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</si>
  <si>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</si>
  <si>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</si>
  <si>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</si>
  <si>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</si>
  <si>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</si>
  <si>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</si>
  <si>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</si>
  <si>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</si>
  <si>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</si>
  <si>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</si>
  <si>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</si>
  <si>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</si>
  <si>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</si>
  <si>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</si>
  <si>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</si>
  <si>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</si>
  <si>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</si>
  <si>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</si>
  <si>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</si>
  <si>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</si>
  <si>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</si>
  <si>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</si>
  <si>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</si>
  <si>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</si>
  <si>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</si>
  <si>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</si>
  <si>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</si>
  <si>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</si>
  <si>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</si>
  <si>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</si>
  <si>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</si>
  <si>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</si>
  <si>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</si>
  <si>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</si>
  <si>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</si>
  <si>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</si>
  <si>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</si>
  <si>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</si>
  <si>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</si>
  <si>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</si>
  <si>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</si>
  <si>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</si>
  <si>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</si>
  <si>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</si>
  <si>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</si>
  <si>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</si>
  <si>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</si>
  <si>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</si>
  <si>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</si>
  <si>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</si>
  <si>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</si>
  <si>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</si>
  <si>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</si>
  <si>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</si>
  <si>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</si>
  <si>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</si>
  <si>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</si>
  <si>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</si>
  <si>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</si>
  <si>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</si>
  <si>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</si>
  <si>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</si>
  <si>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</si>
  <si>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</si>
  <si>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</si>
  <si>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</si>
  <si>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</si>
  <si>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</si>
  <si>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</si>
  <si>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</si>
  <si>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</si>
  <si>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</si>
  <si>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</si>
  <si>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</si>
  <si>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</si>
  <si>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</si>
  <si>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</si>
  <si>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</si>
  <si>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</si>
  <si>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</si>
  <si>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</si>
  <si>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</si>
  <si>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</si>
  <si>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</si>
  <si>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</si>
  <si>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</si>
  <si>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</si>
  <si>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</si>
  <si>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</si>
  <si>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</si>
  <si>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</si>
  <si>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</si>
  <si>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</si>
  <si>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</si>
  <si>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</si>
  <si>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</si>
  <si>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</si>
  <si>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</si>
  <si>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</si>
  <si>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</si>
  <si>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</si>
  <si>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</si>
  <si>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</si>
  <si>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</si>
  <si>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</si>
  <si>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</si>
  <si>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</si>
  <si>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</si>
  <si>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</si>
  <si>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</si>
  <si>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</si>
  <si>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</si>
  <si>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</si>
  <si>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</si>
  <si>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</si>
  <si>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</si>
  <si>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</si>
  <si>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</si>
  <si>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</si>
  <si>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</si>
  <si>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</si>
  <si>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</si>
  <si>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</si>
  <si>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</si>
  <si>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</si>
  <si>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</si>
  <si>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</si>
  <si>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</si>
  <si>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</si>
  <si>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</si>
  <si>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</si>
  <si>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</si>
  <si>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</si>
  <si>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</si>
  <si>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</si>
  <si>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</si>
  <si>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</si>
  <si>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</si>
  <si>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</si>
  <si>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</si>
  <si>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</si>
  <si>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</si>
  <si>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</si>
  <si>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</si>
  <si>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</si>
  <si>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</si>
  <si>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</si>
  <si>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</si>
  <si>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</si>
  <si>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</si>
  <si>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</si>
  <si>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</si>
  <si>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</si>
  <si>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</si>
  <si>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</si>
  <si>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</si>
  <si>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</si>
  <si>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</si>
  <si>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</si>
  <si>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</si>
  <si>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</si>
  <si>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</si>
  <si>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</si>
  <si>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</si>
  <si>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</si>
  <si>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</si>
  <si>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</si>
  <si>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</si>
  <si>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</si>
  <si>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</si>
  <si>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</si>
  <si>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</si>
  <si>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</si>
  <si>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</si>
  <si>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</si>
  <si>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</si>
  <si>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</si>
  <si>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</si>
  <si>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</si>
  <si>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</si>
  <si>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</si>
  <si>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</si>
  <si>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</si>
  <si>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</si>
  <si>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</si>
  <si>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</si>
  <si>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</si>
  <si>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</si>
  <si>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</si>
  <si>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</si>
  <si>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</si>
  <si>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</si>
  <si>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</si>
  <si>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</si>
  <si>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</si>
  <si>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</si>
  <si>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</si>
  <si>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</si>
  <si>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</si>
  <si>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</si>
  <si>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</si>
  <si>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</si>
  <si>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</si>
  <si>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</si>
  <si>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</si>
  <si>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</si>
  <si>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</si>
  <si>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</si>
  <si>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</si>
  <si>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</si>
  <si>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</si>
  <si>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</si>
  <si>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</si>
  <si>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</si>
  <si>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</si>
  <si>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</si>
  <si>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</si>
  <si>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</si>
  <si>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</si>
  <si>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</si>
  <si>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</si>
  <si>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</si>
  <si>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</si>
  <si>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</si>
  <si>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</si>
  <si>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</si>
  <si>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</si>
  <si>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</si>
  <si>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</si>
  <si>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</si>
  <si>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</si>
  <si>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</si>
  <si>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</si>
  <si>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</si>
  <si>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</si>
  <si>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</si>
  <si>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</si>
  <si>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</si>
  <si>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</si>
  <si>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</si>
  <si>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</si>
  <si>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</si>
  <si>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</si>
  <si>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</si>
  <si>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</si>
  <si>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</si>
  <si>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</si>
  <si>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</si>
  <si>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</si>
  <si>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</si>
  <si>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</si>
  <si>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</si>
  <si>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</si>
  <si>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</si>
  <si>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</si>
  <si>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</si>
  <si>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</si>
  <si>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</si>
  <si>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</si>
  <si>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</si>
  <si>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</si>
  <si>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</si>
  <si>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</si>
  <si>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</si>
  <si>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</si>
  <si>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</si>
  <si>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</si>
  <si>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</si>
  <si>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</si>
  <si>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</si>
  <si>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</si>
  <si>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</si>
  <si>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</si>
  <si>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</si>
  <si>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</si>
  <si>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</si>
  <si>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</si>
  <si>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</si>
  <si>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</si>
  <si>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</si>
  <si>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</si>
  <si>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</si>
  <si>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</si>
  <si>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</si>
  <si>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</si>
  <si>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</si>
  <si>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</si>
  <si>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</si>
  <si>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</si>
  <si>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</si>
  <si>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</si>
  <si>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</si>
  <si>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</si>
  <si>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</si>
  <si>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</si>
  <si>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</si>
  <si>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</si>
  <si>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</si>
  <si>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</si>
  <si>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</si>
  <si>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</si>
  <si>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</si>
  <si>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</si>
  <si>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</si>
  <si>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</si>
  <si>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</si>
  <si>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</si>
  <si>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</si>
  <si>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</si>
  <si>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</si>
  <si>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</si>
  <si>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</si>
  <si>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</si>
  <si>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</si>
  <si>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</si>
  <si>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</si>
  <si>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</si>
  <si>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</si>
  <si>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</si>
  <si>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</si>
  <si>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</si>
  <si>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</si>
  <si>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</si>
  <si>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</si>
  <si>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</si>
  <si>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</si>
  <si>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</si>
  <si>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</si>
  <si>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</si>
  <si>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</si>
  <si>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</si>
  <si>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</si>
  <si>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</si>
  <si>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</si>
  <si>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</si>
  <si>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</si>
  <si>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</si>
  <si>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</si>
  <si>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</si>
  <si>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</si>
  <si>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</si>
  <si>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</si>
  <si>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</si>
  <si>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</si>
  <si>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</si>
  <si>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</si>
  <si>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</si>
  <si>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</si>
  <si>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</si>
  <si>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</si>
  <si>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</si>
  <si>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</si>
  <si>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</si>
  <si>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</si>
  <si>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</si>
  <si>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</si>
  <si>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</si>
  <si>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</si>
  <si>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</si>
  <si>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</si>
  <si>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</si>
  <si>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</si>
  <si>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</si>
  <si>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</si>
  <si>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</si>
  <si>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</si>
  <si>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</si>
  <si>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</si>
  <si>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</si>
  <si>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</si>
  <si>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</si>
  <si>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</si>
  <si>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</si>
  <si>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</si>
  <si>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</si>
  <si>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</si>
  <si>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</si>
  <si>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</si>
  <si>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</si>
  <si>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</si>
  <si>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</si>
  <si>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</si>
  <si>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</si>
  <si>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</si>
  <si>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</si>
  <si>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</si>
  <si>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</si>
  <si>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</si>
  <si>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</si>
  <si>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</si>
  <si>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</si>
  <si>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</si>
  <si>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</si>
  <si>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</si>
  <si>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</si>
  <si>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</si>
  <si>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</si>
  <si>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</si>
  <si>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</si>
  <si>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</si>
  <si>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</si>
  <si>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</si>
  <si>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</si>
  <si>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</si>
  <si>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</si>
  <si>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</si>
  <si>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</si>
  <si>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</si>
  <si>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</si>
  <si>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</si>
  <si>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</si>
  <si>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</si>
  <si>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</si>
  <si>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</si>
  <si>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</si>
  <si>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</si>
  <si>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</si>
  <si>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</si>
  <si>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</si>
  <si>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</si>
  <si>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</si>
  <si>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</si>
  <si>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</si>
  <si>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</si>
  <si>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</si>
  <si>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</si>
  <si>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</si>
  <si>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</si>
  <si>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</si>
  <si>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</si>
  <si>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</si>
  <si>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</si>
  <si>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</si>
  <si>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</si>
  <si>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</si>
  <si>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</si>
  <si>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</si>
  <si>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</si>
  <si>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</si>
  <si>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</si>
  <si>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</si>
  <si>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</si>
  <si>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</si>
  <si>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</si>
  <si>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</si>
  <si>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</si>
  <si>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</si>
  <si>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</si>
  <si>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</si>
  <si>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</si>
  <si>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</si>
  <si>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</si>
  <si>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</si>
  <si>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</si>
  <si>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</si>
  <si>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</si>
  <si>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</si>
  <si>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</si>
  <si>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</si>
  <si>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</si>
  <si>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</si>
  <si>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</si>
  <si>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</si>
  <si>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</si>
  <si>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</si>
  <si>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</si>
  <si>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</si>
  <si>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</si>
  <si>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</si>
  <si>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</si>
  <si>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</si>
  <si>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</si>
  <si>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</si>
  <si>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</si>
  <si>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</si>
  <si>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</si>
  <si>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</si>
  <si>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</si>
  <si>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</si>
  <si>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</si>
  <si>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</si>
  <si>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</si>
  <si>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</si>
  <si>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</si>
  <si>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</si>
  <si>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</si>
  <si>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</si>
  <si>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</si>
  <si>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</si>
  <si>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</si>
  <si>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</si>
  <si>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</si>
  <si>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</si>
  <si>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</si>
  <si>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</si>
  <si>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</si>
  <si>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</si>
  <si>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</si>
  <si>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</si>
  <si>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</si>
  <si>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</si>
  <si>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</si>
  <si>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</si>
  <si>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</si>
  <si>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</si>
  <si>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</si>
  <si>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</si>
  <si>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</si>
  <si>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</si>
  <si>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</si>
  <si>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</si>
  <si>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</si>
  <si>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</si>
  <si>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</si>
  <si>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</si>
  <si>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</si>
  <si>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</si>
  <si>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</si>
  <si>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</si>
  <si>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</si>
  <si>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</si>
  <si>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</si>
  <si>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</si>
  <si>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</si>
  <si>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</si>
  <si>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</si>
  <si>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</si>
  <si>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</si>
  <si>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</si>
  <si>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</si>
  <si>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</si>
  <si>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</si>
  <si>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</si>
  <si>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</si>
  <si>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</si>
  <si>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</si>
  <si>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</si>
  <si>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</si>
  <si>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</si>
  <si>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</si>
  <si>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</si>
  <si>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</si>
  <si>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</si>
  <si>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</si>
  <si>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</si>
  <si>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</si>
  <si>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</si>
  <si>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</si>
  <si>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</si>
  <si>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</si>
  <si>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</si>
  <si>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</si>
  <si>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</si>
  <si>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</si>
  <si>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</si>
  <si>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</si>
  <si>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</si>
  <si>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</si>
  <si>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</si>
  <si>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</si>
  <si>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</si>
  <si>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</si>
  <si>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</si>
  <si>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</si>
  <si>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</si>
  <si>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</si>
  <si>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</si>
  <si>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</si>
  <si>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</si>
  <si>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</si>
  <si>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</si>
  <si>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</si>
  <si>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</si>
  <si>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</si>
  <si>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</si>
  <si>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</si>
  <si>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</si>
  <si>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</si>
  <si>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</si>
  <si>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</si>
  <si>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</si>
  <si>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</si>
  <si>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</si>
  <si>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</si>
  <si>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</si>
  <si>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</si>
  <si>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</si>
  <si>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</si>
  <si>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</si>
  <si>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</si>
  <si>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</si>
  <si>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</si>
  <si>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</si>
  <si>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</si>
  <si>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</si>
  <si>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</si>
  <si>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</si>
  <si>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</si>
  <si>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</si>
  <si>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</si>
  <si>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</si>
  <si>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</si>
  <si>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</si>
  <si>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</si>
  <si>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</si>
  <si>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</si>
  <si>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</si>
  <si>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</si>
  <si>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</si>
  <si>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</si>
  <si>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</si>
  <si>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</si>
  <si>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</si>
  <si>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</si>
  <si>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</si>
  <si>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</si>
  <si>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</si>
  <si>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</si>
  <si>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</si>
  <si>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</si>
  <si>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</si>
  <si>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</si>
  <si>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</si>
  <si>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</si>
  <si>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</si>
  <si>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</si>
  <si>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</si>
  <si>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</si>
  <si>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</si>
  <si>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</si>
  <si>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</si>
  <si>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</si>
  <si>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</si>
  <si>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</si>
  <si>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</si>
  <si>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</si>
  <si>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</si>
  <si>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</si>
  <si>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</si>
  <si>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</si>
  <si>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</si>
  <si>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</si>
  <si>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</si>
  <si>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</si>
  <si>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</si>
  <si>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</si>
  <si>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</si>
  <si>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</si>
  <si>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</si>
  <si>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</si>
  <si>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</si>
  <si>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</si>
  <si>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</si>
  <si>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</si>
  <si>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</si>
  <si>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</si>
  <si>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</si>
  <si>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</si>
  <si>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</si>
  <si>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</si>
  <si>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</si>
  <si>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</si>
  <si>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</si>
  <si>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</si>
  <si>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</si>
  <si>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</si>
  <si>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</si>
  <si>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</si>
  <si>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</si>
  <si>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</si>
  <si>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</si>
  <si>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</si>
  <si>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</si>
  <si>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</si>
  <si>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</si>
  <si>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</si>
  <si>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</si>
  <si>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</si>
  <si>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</si>
  <si>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</si>
  <si>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</si>
  <si>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</si>
  <si>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</si>
  <si>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</si>
  <si>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</si>
  <si>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</si>
  <si>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</si>
  <si>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</si>
  <si>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</si>
  <si>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</si>
  <si>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</si>
  <si>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</si>
  <si>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</si>
  <si>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</si>
  <si>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</si>
  <si>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</si>
  <si>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</si>
  <si>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</si>
  <si>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</si>
  <si>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</si>
  <si>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</si>
  <si>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</si>
  <si>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</si>
  <si>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</si>
  <si>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</si>
  <si>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</si>
  <si>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</si>
  <si>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</si>
  <si>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</si>
  <si>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</si>
  <si>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</si>
  <si>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</si>
  <si>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</si>
  <si>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</si>
  <si>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</si>
  <si>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</si>
  <si>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</si>
  <si>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</si>
  <si>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</si>
  <si>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</si>
  <si>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</si>
  <si>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</si>
  <si>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</si>
  <si>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</si>
  <si>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</si>
  <si>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</si>
  <si>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</si>
  <si>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</si>
  <si>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</si>
  <si>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</si>
  <si>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</si>
  <si>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</si>
  <si>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</si>
  <si>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</si>
  <si>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</si>
  <si>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</si>
  <si>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</si>
  <si>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</si>
  <si>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</si>
  <si>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</si>
  <si>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</si>
  <si>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</si>
  <si>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</si>
  <si>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</si>
  <si>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</si>
  <si>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</si>
  <si>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</si>
  <si>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</si>
  <si>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</si>
  <si>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</si>
  <si>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</si>
  <si>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</si>
  <si>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</si>
  <si>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</si>
  <si>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</si>
  <si>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</si>
  <si>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</si>
  <si>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</si>
  <si>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</si>
  <si>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</si>
  <si>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</si>
  <si>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</si>
  <si>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</si>
  <si>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</si>
  <si>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</si>
  <si>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</si>
  <si>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</si>
  <si>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</si>
  <si>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</si>
  <si>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</si>
  <si>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</si>
  <si>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</si>
  <si>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</si>
  <si>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</si>
  <si>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</si>
  <si>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</si>
  <si>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</si>
  <si>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</si>
  <si>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</si>
  <si>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</si>
  <si>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</si>
  <si>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</si>
  <si>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</si>
  <si>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</si>
  <si>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</si>
  <si>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</si>
  <si>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</si>
  <si>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</si>
  <si>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</si>
  <si>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</si>
  <si>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</si>
  <si>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</si>
  <si>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</si>
  <si>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</si>
  <si>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</si>
  <si>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</si>
  <si>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</si>
  <si>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</si>
  <si>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</si>
  <si>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</si>
  <si>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</si>
  <si>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</si>
  <si>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</si>
  <si>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</si>
  <si>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</si>
  <si>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</si>
  <si>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</si>
  <si>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</si>
  <si>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</si>
  <si>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</si>
  <si>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</si>
  <si>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</si>
  <si>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</si>
  <si>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</si>
  <si>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</si>
  <si>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</si>
  <si>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</si>
  <si>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</si>
  <si>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</si>
  <si>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</si>
  <si>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</si>
  <si>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</si>
  <si>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</si>
  <si>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</si>
  <si>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</si>
  <si>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</si>
  <si>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</si>
  <si>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</si>
  <si>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</si>
  <si>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</si>
  <si>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</si>
  <si>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</si>
  <si>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</si>
  <si>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</si>
  <si>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</si>
  <si>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</si>
  <si>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</si>
  <si>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</si>
  <si>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</si>
  <si>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</si>
  <si>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</si>
  <si>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</si>
  <si>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</si>
  <si>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</si>
  <si>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</si>
  <si>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</si>
  <si>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</si>
  <si>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</si>
  <si>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</si>
  <si>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</si>
  <si>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</si>
  <si>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</si>
  <si>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</si>
  <si>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</si>
  <si>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</si>
  <si>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</si>
  <si>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</si>
  <si>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</si>
  <si>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</si>
  <si>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</si>
  <si>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</si>
  <si>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</si>
  <si>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</si>
  <si>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</si>
  <si>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</si>
  <si>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</si>
  <si>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</si>
  <si>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</si>
  <si>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</si>
  <si>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</si>
  <si>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</si>
  <si>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</si>
  <si>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</si>
  <si>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</si>
  <si>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</si>
  <si>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</si>
  <si>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</si>
  <si>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</si>
  <si>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</si>
  <si>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</si>
  <si>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</si>
  <si>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</si>
  <si>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</si>
  <si>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</si>
  <si>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</si>
  <si>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</si>
  <si>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</si>
  <si>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</si>
  <si>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</si>
  <si>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</si>
  <si>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</si>
  <si>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</si>
  <si>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</si>
  <si>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</si>
  <si>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</si>
  <si>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</si>
  <si>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</si>
  <si>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</si>
  <si>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</si>
  <si>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</si>
  <si>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</si>
  <si>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</si>
  <si>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</si>
  <si>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</si>
  <si>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</si>
  <si>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</si>
  <si>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</si>
  <si>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</si>
  <si>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</si>
  <si>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</si>
  <si>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</si>
  <si>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</si>
  <si>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</si>
  <si>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</si>
  <si>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</si>
  <si>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</si>
  <si>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</si>
  <si>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</si>
  <si>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</si>
  <si>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</si>
  <si>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</si>
  <si>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</si>
  <si>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</si>
  <si>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</si>
  <si>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</si>
  <si>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</si>
  <si>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</si>
  <si>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</si>
  <si>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</si>
  <si>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</si>
  <si>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</si>
  <si>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</si>
  <si>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</si>
  <si>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</si>
  <si>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</si>
  <si>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</si>
  <si>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</si>
  <si>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</si>
  <si>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</si>
  <si>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</si>
  <si>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</si>
  <si>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</si>
  <si>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</si>
  <si>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</si>
  <si>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</si>
  <si>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</si>
  <si>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</si>
  <si>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</si>
  <si>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</si>
  <si>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</si>
  <si>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</si>
  <si>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</si>
  <si>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</si>
  <si>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</si>
  <si>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</si>
  <si>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</si>
  <si>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</si>
  <si>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</si>
  <si>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</si>
  <si>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</si>
  <si>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</si>
  <si>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</si>
  <si>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</si>
  <si>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</si>
  <si>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</si>
  <si>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</si>
  <si>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</si>
  <si>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</si>
  <si>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</si>
  <si>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</si>
  <si>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</si>
  <si>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</si>
  <si>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</si>
  <si>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</si>
  <si>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</si>
  <si>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</si>
  <si>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</si>
  <si>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</si>
  <si>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</si>
  <si>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</si>
  <si>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</si>
  <si>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</si>
  <si>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</si>
  <si>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</si>
  <si>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</si>
  <si>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</si>
  <si>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</si>
  <si>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</si>
  <si>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</si>
  <si>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</si>
  <si>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</si>
  <si>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</si>
  <si>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</si>
  <si>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</si>
  <si>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</si>
  <si>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</si>
  <si>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</si>
  <si>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</si>
  <si>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</si>
  <si>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</si>
  <si>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</si>
  <si>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</si>
  <si>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</si>
  <si>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</si>
  <si>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</si>
  <si>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</si>
  <si>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</si>
  <si>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</si>
  <si>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</si>
  <si>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</si>
  <si>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</si>
  <si>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</si>
  <si>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</si>
  <si>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</si>
  <si>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</si>
  <si>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</si>
  <si>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</si>
  <si>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</si>
  <si>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</si>
  <si>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</si>
  <si>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</si>
  <si>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</si>
  <si>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</si>
  <si>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</si>
  <si>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</si>
  <si>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</si>
  <si>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</si>
  <si>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</si>
  <si>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</si>
  <si>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</si>
  <si>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</si>
  <si>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</si>
  <si>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</si>
  <si>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</si>
  <si>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</si>
  <si>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</si>
  <si>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</si>
  <si>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</si>
  <si>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</si>
  <si>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</si>
  <si>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</si>
  <si>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</si>
  <si>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</si>
  <si>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</si>
  <si>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</si>
  <si>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</si>
  <si>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</si>
  <si>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</si>
  <si>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</si>
  <si>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</si>
  <si>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</si>
  <si>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</si>
  <si>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</si>
  <si>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</si>
  <si>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</si>
  <si>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</si>
  <si>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</si>
  <si>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</si>
  <si>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</si>
  <si>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</si>
  <si>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</si>
  <si>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</si>
  <si>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</si>
  <si>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</si>
  <si>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</si>
  <si>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</si>
  <si>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</si>
  <si>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</si>
  <si>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</si>
  <si>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</si>
  <si>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</si>
  <si>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</si>
  <si>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</si>
  <si>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</si>
  <si>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</si>
  <si>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</si>
  <si>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</si>
  <si>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</si>
  <si>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</si>
  <si>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</si>
  <si>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</si>
  <si>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</si>
  <si>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</si>
  <si>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</si>
  <si>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</si>
  <si>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</si>
  <si>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</si>
  <si>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</si>
  <si>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</si>
  <si>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</si>
  <si>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</si>
  <si>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</si>
  <si>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</si>
  <si>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</si>
  <si>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</si>
  <si>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</si>
  <si>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</si>
  <si>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</si>
  <si>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</si>
  <si>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</si>
  <si>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</si>
  <si>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</si>
  <si>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</si>
  <si>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</si>
  <si>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</si>
  <si>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</si>
  <si>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</si>
  <si>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</si>
  <si>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</si>
  <si>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</si>
  <si>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</si>
  <si>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</si>
  <si>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</si>
  <si>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</si>
  <si>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</si>
  <si>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</si>
  <si>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</si>
  <si>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</si>
  <si>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</si>
  <si>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</si>
  <si>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</si>
  <si>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</si>
  <si>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</si>
  <si>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</si>
  <si>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</si>
  <si>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</si>
  <si>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</si>
  <si>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</si>
  <si>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</si>
  <si>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</si>
  <si>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</si>
  <si>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</si>
  <si>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</si>
  <si>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</si>
  <si>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</si>
  <si>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</si>
  <si>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</si>
  <si>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</si>
  <si>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</si>
  <si>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</si>
  <si>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</si>
  <si>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</si>
  <si>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</si>
  <si>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</si>
  <si>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</si>
  <si>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</si>
  <si>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</si>
  <si>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</si>
  <si>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</si>
  <si>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</si>
  <si>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</si>
  <si>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</si>
  <si>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</si>
  <si>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</si>
  <si>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</si>
  <si>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</si>
  <si>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</si>
  <si>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</si>
  <si>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</si>
  <si>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</si>
  <si>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</si>
  <si>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</si>
  <si>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</si>
  <si>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</si>
  <si>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</si>
  <si>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</si>
  <si>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</si>
  <si>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</si>
  <si>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</si>
  <si>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</si>
  <si>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</si>
  <si>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</si>
  <si>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</si>
  <si>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</si>
  <si>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</si>
  <si>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</si>
  <si>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</si>
  <si>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</si>
  <si>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</si>
  <si>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</si>
  <si>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</si>
  <si>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</si>
  <si>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</si>
  <si>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</si>
  <si>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</si>
  <si>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</si>
  <si>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</si>
  <si>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</si>
  <si>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</si>
  <si>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</si>
  <si>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</si>
  <si>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</si>
  <si>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</si>
  <si>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</si>
  <si>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</si>
  <si>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</si>
  <si>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</si>
  <si>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</si>
  <si>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</si>
  <si>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</si>
  <si>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</si>
  <si>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</si>
  <si>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</si>
  <si>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</si>
  <si>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</si>
  <si>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</si>
  <si>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</si>
  <si>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</si>
  <si>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</si>
  <si>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</si>
  <si>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</si>
  <si>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</si>
  <si>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</si>
  <si>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</si>
  <si>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</si>
  <si>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</si>
  <si>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</si>
  <si>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</si>
  <si>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</si>
  <si>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</si>
  <si>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</si>
  <si>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</si>
  <si>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</si>
  <si>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</si>
  <si>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</si>
  <si>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</si>
  <si>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</si>
  <si>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</si>
  <si>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</si>
  <si>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</si>
  <si>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</si>
  <si>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</si>
  <si>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</si>
  <si>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</si>
  <si>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</si>
  <si>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</si>
  <si>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</si>
  <si>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</si>
  <si>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</si>
  <si>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</si>
  <si>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</si>
  <si>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</si>
  <si>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</si>
  <si>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</si>
  <si>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</si>
  <si>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</si>
  <si>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</si>
  <si>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</si>
  <si>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</si>
  <si>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</si>
  <si>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</si>
  <si>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</si>
  <si>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</si>
  <si>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</si>
  <si>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</si>
  <si>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</si>
  <si>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</si>
  <si>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</si>
  <si>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</si>
  <si>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</si>
  <si>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</si>
  <si>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</si>
  <si>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</si>
  <si>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</si>
  <si>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</si>
  <si>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</si>
  <si>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</si>
  <si>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</si>
  <si>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</si>
  <si>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</si>
  <si>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</si>
  <si>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</si>
  <si>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</si>
  <si>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</si>
  <si>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</si>
  <si>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</si>
  <si>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</si>
  <si>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</si>
  <si>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</si>
  <si>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</si>
  <si>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</si>
  <si>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</si>
  <si>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</si>
  <si>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</si>
  <si>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</si>
  <si>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</si>
  <si>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</si>
  <si>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</si>
  <si>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</si>
  <si>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</si>
  <si>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</si>
  <si>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</si>
  <si>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</si>
  <si>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</si>
  <si>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</si>
  <si>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</si>
  <si>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</si>
  <si>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</si>
  <si>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</si>
  <si>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</si>
  <si>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</si>
  <si>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</si>
  <si>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</si>
  <si>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</si>
  <si>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</si>
  <si>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</si>
  <si>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</si>
  <si>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</si>
  <si>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</si>
  <si>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</si>
  <si>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</si>
  <si>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</si>
  <si>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</si>
  <si>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</si>
  <si>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</si>
  <si>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</si>
  <si>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</si>
  <si>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</si>
  <si>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</si>
  <si>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</si>
  <si>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</si>
  <si>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</si>
  <si>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</si>
  <si>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</si>
  <si>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</si>
  <si>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</si>
  <si>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</si>
  <si>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</si>
  <si>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</si>
  <si>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</si>
  <si>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</si>
  <si>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</si>
  <si>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</si>
  <si>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</si>
  <si>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</si>
  <si>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</si>
  <si>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</si>
  <si>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</si>
  <si>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</si>
  <si>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</si>
  <si>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</si>
  <si>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</si>
  <si>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</si>
  <si>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</si>
  <si>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</si>
  <si>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</si>
  <si>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</si>
  <si>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</si>
  <si>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</si>
  <si>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</si>
  <si>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</si>
  <si>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</si>
  <si>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</si>
  <si>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</si>
  <si>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</si>
  <si>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</si>
  <si>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</si>
  <si>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</si>
  <si>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</si>
  <si>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</si>
  <si>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</si>
  <si>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</si>
  <si>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</si>
  <si>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</si>
  <si>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</si>
  <si>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</si>
  <si>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</si>
  <si>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</si>
  <si>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</si>
  <si>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</si>
  <si>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</si>
  <si>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</si>
  <si>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</si>
  <si>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</si>
  <si>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</si>
  <si>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</si>
  <si>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</si>
  <si>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</si>
  <si>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</si>
  <si>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</si>
  <si>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</si>
  <si>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</si>
  <si>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</si>
  <si>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</si>
  <si>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</si>
  <si>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</si>
  <si>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</si>
  <si>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</si>
  <si>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</si>
  <si>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</si>
  <si>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</si>
  <si>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</si>
  <si>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</si>
  <si>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</si>
  <si>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</si>
  <si>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</si>
  <si>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</si>
  <si>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</si>
  <si>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</si>
  <si>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</si>
  <si>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</si>
  <si>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</si>
  <si>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</si>
  <si>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</si>
  <si>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</si>
  <si>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</si>
  <si>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</si>
  <si>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</si>
  <si>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</si>
  <si>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</si>
  <si>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</si>
  <si>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</si>
  <si>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</si>
  <si>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</si>
  <si>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</si>
  <si>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</si>
  <si>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</si>
  <si>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</si>
  <si>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</si>
  <si>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</si>
  <si>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</si>
  <si>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</si>
  <si>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</si>
  <si>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</si>
  <si>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</si>
  <si>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</si>
  <si>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</si>
  <si>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</si>
  <si>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</si>
  <si>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</si>
  <si>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</si>
  <si>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</si>
  <si>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</si>
  <si>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</si>
  <si>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</si>
  <si>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</si>
  <si>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</si>
  <si>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</si>
  <si>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</si>
  <si>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</si>
  <si>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</si>
  <si>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</si>
  <si>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</si>
  <si>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</si>
  <si>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</si>
  <si>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</si>
  <si>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</si>
  <si>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</si>
  <si>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</si>
  <si>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</si>
  <si>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</si>
  <si>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</si>
  <si>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</si>
  <si>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</si>
  <si>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</si>
  <si>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</si>
  <si>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</si>
  <si>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</si>
  <si>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</si>
  <si>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</si>
  <si>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</si>
  <si>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</si>
  <si>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</si>
  <si>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</si>
  <si>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</si>
  <si>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</si>
  <si>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</si>
  <si>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</si>
  <si>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</si>
  <si>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</si>
  <si>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</si>
  <si>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</si>
  <si>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</si>
  <si>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</si>
  <si>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</si>
  <si>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</si>
  <si>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</si>
  <si>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</si>
  <si>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</si>
  <si>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</si>
  <si>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</si>
  <si>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</si>
  <si>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</si>
  <si>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</si>
  <si>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</si>
  <si>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</si>
  <si>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</si>
  <si>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</si>
  <si>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</si>
  <si>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</si>
  <si>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</si>
  <si>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</si>
  <si>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</si>
  <si>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</si>
  <si>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</si>
  <si>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</si>
  <si>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</si>
  <si>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</si>
  <si>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</si>
  <si>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</si>
  <si>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</si>
  <si>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Interurban Transit Partnership</t>
  </si>
  <si>
    <t>Linda Medina</t>
  </si>
  <si>
    <t>Finance Manager</t>
  </si>
  <si>
    <t>lmedina@ridetherapid.org</t>
  </si>
  <si>
    <t>616 774-1149</t>
  </si>
  <si>
    <t>Interurban Transit Partnership Pension Plan</t>
  </si>
  <si>
    <t>Interurban Transit Partnership and Amalgamated Trust Union Pension Plan</t>
  </si>
  <si>
    <t>Level Dollar</t>
  </si>
  <si>
    <t>10</t>
  </si>
  <si>
    <t>Yes</t>
  </si>
  <si>
    <t>Level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</si>
</sst>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topLeftCell="A23" zoomScaleNormal="100" workbookViewId="0">
      <pane xSplit="3" topLeftCell="D1" activePane="topRight" state="frozenSplit"/>
      <selection activeCell="C44" sqref="A1:C1048576"/>
      <selection pane="topRight" activeCell="F57" sqref="F57"/>
    </sheetView>
  </sheetViews>
  <sheetFormatPr defaultColWidth="9.109375" defaultRowHeight="15.6" x14ac:dyDescent="0.3"/>
  <cols>
    <col min="1" max="1" width="7.109375" style="39" customWidth="1"/>
    <col min="2" max="2" width="41.88671875" style="39" customWidth="1"/>
    <col min="3" max="3" width="48.6640625" style="39" customWidth="1"/>
    <col min="4" max="4" width="54" style="116" customWidth="1"/>
    <col min="5" max="5" width="27.6640625" style="2" hidden="1" customWidth="1"/>
    <col min="6" max="10" width="23.6640625" style="3" customWidth="1"/>
    <col min="11" max="11" width="36.109375" style="16" customWidth="1"/>
    <col min="12" max="12" width="37.109375" style="16" customWidth="1"/>
    <col min="13" max="13" width="16.109375" style="2" customWidth="1"/>
    <col min="14" max="16" width="9.109375" style="2"/>
    <col min="17" max="17" width="15.109375" style="2" customWidth="1"/>
    <col min="18" max="16384" width="9.109375" style="2"/>
  </cols>
  <sheetData>
    <row r="1" spans="1:19" x14ac:dyDescent="0.3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3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" x14ac:dyDescent="0.3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2" thickBot="1" x14ac:dyDescent="0.35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3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3">
      <c r="A6" s="16"/>
      <c r="B6" s="114" t="s">
        <v>10</v>
      </c>
      <c r="C6" s="110" t="s">
        <v>2602</v>
      </c>
      <c r="D6" s="226"/>
      <c r="M6" s="16"/>
      <c r="N6" s="16"/>
      <c r="O6" s="16"/>
      <c r="P6" s="16"/>
      <c r="Q6" s="16"/>
      <c r="R6" s="16"/>
      <c r="S6" s="16"/>
    </row>
    <row r="7" spans="1:19" x14ac:dyDescent="0.3">
      <c r="A7" s="16"/>
      <c r="B7" s="12" t="s">
        <v>7218</v>
      </c>
      <c r="C7" s="69" t="str">
        <f>IFERROR(VLOOKUP(C6,'Unit Type'!B2:C7179,2,FALSE),"")</f>
        <v>Authority</v>
      </c>
      <c r="D7" s="226"/>
      <c r="M7" s="16"/>
      <c r="N7" s="16"/>
      <c r="O7" s="16"/>
      <c r="P7" s="16"/>
      <c r="Q7" s="16"/>
      <c r="R7" s="16"/>
      <c r="S7" s="16"/>
    </row>
    <row r="8" spans="1:19" x14ac:dyDescent="0.3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3">
      <c r="A9" s="16"/>
      <c r="B9" s="12" t="s">
        <v>7308</v>
      </c>
      <c r="C9" s="70">
        <v>2022</v>
      </c>
      <c r="D9" s="227"/>
      <c r="M9" s="16"/>
      <c r="N9" s="16"/>
      <c r="O9" s="16"/>
      <c r="P9" s="16"/>
      <c r="Q9" s="16"/>
      <c r="R9" s="16"/>
      <c r="S9" s="16"/>
    </row>
    <row r="10" spans="1:19" x14ac:dyDescent="0.3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3">
      <c r="A11" s="16"/>
      <c r="B11" s="12" t="s">
        <v>7282</v>
      </c>
      <c r="C11" s="65" t="s">
        <v>7495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3">
      <c r="A12" s="16"/>
      <c r="B12" s="12" t="s">
        <v>7281</v>
      </c>
      <c r="C12" s="66" t="s">
        <v>7496</v>
      </c>
      <c r="D12" s="226"/>
      <c r="M12" s="16"/>
      <c r="N12" s="16"/>
      <c r="O12" s="16"/>
      <c r="P12" s="16"/>
      <c r="Q12" s="16"/>
      <c r="R12" s="16"/>
      <c r="S12" s="16"/>
    </row>
    <row r="13" spans="1:19" ht="16.2" thickBot="1" x14ac:dyDescent="0.35">
      <c r="A13" s="16"/>
      <c r="B13" s="13" t="s">
        <v>13</v>
      </c>
      <c r="C13" s="67" t="s">
        <v>7497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2" thickBot="1" x14ac:dyDescent="0.35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2" customHeight="1" x14ac:dyDescent="0.3">
      <c r="A15" s="16"/>
      <c r="B15" s="10" t="s">
        <v>7222</v>
      </c>
      <c r="C15" s="11" t="s">
        <v>7498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2" customHeight="1" x14ac:dyDescent="0.3">
      <c r="A16" s="16"/>
      <c r="B16" s="12" t="s">
        <v>7223</v>
      </c>
      <c r="C16" s="4" t="s">
        <v>7499</v>
      </c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2" customHeight="1" x14ac:dyDescent="0.3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2" customHeight="1" x14ac:dyDescent="0.3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2" customHeight="1" thickBot="1" x14ac:dyDescent="0.35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3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3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3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3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Interurban Transit Partnership Pension Plan</v>
      </c>
      <c r="G23" s="91" t="str">
        <f>IF(C16=0,"", C16)</f>
        <v>Interurban Transit Partnership and Amalgamated Trust Union Pension Plan</v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3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3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1718210</v>
      </c>
      <c r="G25" s="181">
        <v>11001986</v>
      </c>
      <c r="H25" s="181"/>
      <c r="I25" s="181"/>
      <c r="J25" s="182"/>
    </row>
    <row r="26" spans="1:19" x14ac:dyDescent="0.3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2197840</v>
      </c>
      <c r="G26" s="183">
        <v>13449564</v>
      </c>
      <c r="H26" s="183"/>
      <c r="I26" s="183"/>
      <c r="J26" s="184"/>
    </row>
    <row r="27" spans="1:19" x14ac:dyDescent="0.3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0.78177210351981941</v>
      </c>
      <c r="G27" s="185">
        <f>IFERROR(G25/G26,"")</f>
        <v>0.81801804132832856</v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3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144807</v>
      </c>
      <c r="G28" s="183">
        <v>321702</v>
      </c>
      <c r="H28" s="183"/>
      <c r="I28" s="183"/>
      <c r="J28" s="187"/>
    </row>
    <row r="29" spans="1:19" x14ac:dyDescent="0.3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77460328</v>
      </c>
      <c r="G29" s="181">
        <v>77460328</v>
      </c>
      <c r="H29" s="181"/>
      <c r="I29" s="181"/>
      <c r="J29" s="188"/>
      <c r="K29" s="2"/>
      <c r="L29" s="2"/>
      <c r="Q29" s="16"/>
      <c r="R29" s="16"/>
      <c r="S29" s="16"/>
    </row>
    <row r="30" spans="1:19" x14ac:dyDescent="0.3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6.0225538936525026E-3</v>
      </c>
      <c r="G30" s="189">
        <f>IFERROR(SUM($F$28:$J$28)/G29,"")</f>
        <v>6.0225538936525026E-3</v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3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2" x14ac:dyDescent="0.3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1</v>
      </c>
      <c r="G32" s="192">
        <v>165</v>
      </c>
      <c r="H32" s="192"/>
      <c r="I32" s="192"/>
      <c r="J32" s="193"/>
    </row>
    <row r="33" spans="1:17" ht="31.2" x14ac:dyDescent="0.3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13</v>
      </c>
      <c r="G33" s="195">
        <v>160</v>
      </c>
      <c r="H33" s="195"/>
      <c r="I33" s="195"/>
      <c r="J33" s="196"/>
    </row>
    <row r="34" spans="1:17" ht="31.2" x14ac:dyDescent="0.3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14</v>
      </c>
      <c r="G34" s="192">
        <v>136</v>
      </c>
      <c r="H34" s="192"/>
      <c r="I34" s="192"/>
      <c r="J34" s="193"/>
    </row>
    <row r="35" spans="1:17" x14ac:dyDescent="0.3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2" x14ac:dyDescent="0.3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-0.1376</v>
      </c>
      <c r="G36" s="197">
        <v>-0.14599999999999999</v>
      </c>
      <c r="H36" s="197"/>
      <c r="I36" s="197"/>
      <c r="J36" s="198"/>
    </row>
    <row r="37" spans="1:17" s="15" customFormat="1" ht="31.2" x14ac:dyDescent="0.3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0.04</v>
      </c>
      <c r="G37" s="199">
        <v>5.7000000000000002E-2</v>
      </c>
      <c r="H37" s="199"/>
      <c r="I37" s="199"/>
      <c r="J37" s="200"/>
      <c r="K37" s="41"/>
      <c r="L37" s="41"/>
    </row>
    <row r="38" spans="1:17" ht="31.2" x14ac:dyDescent="0.3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5.1999999999999998E-2</v>
      </c>
      <c r="G38" s="197">
        <v>0.06</v>
      </c>
      <c r="H38" s="197"/>
      <c r="I38" s="197"/>
      <c r="J38" s="198"/>
    </row>
    <row r="39" spans="1:17" x14ac:dyDescent="0.3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2" x14ac:dyDescent="0.3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0.06</v>
      </c>
      <c r="G40" s="202">
        <v>6.5000000000000002E-2</v>
      </c>
      <c r="H40" s="202"/>
      <c r="I40" s="202"/>
      <c r="J40" s="203"/>
    </row>
    <row r="41" spans="1:17" ht="31.2" x14ac:dyDescent="0.3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7503</v>
      </c>
      <c r="G41" s="204" t="s">
        <v>7500</v>
      </c>
      <c r="H41" s="204"/>
      <c r="I41" s="204"/>
      <c r="J41" s="205"/>
      <c r="K41" s="42"/>
    </row>
    <row r="42" spans="1:17" s="15" customFormat="1" ht="31.2" x14ac:dyDescent="0.3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7210</v>
      </c>
      <c r="G42" s="206" t="s">
        <v>7501</v>
      </c>
      <c r="H42" s="206"/>
      <c r="I42" s="206"/>
      <c r="J42" s="207"/>
      <c r="K42" s="41"/>
      <c r="L42" s="41"/>
    </row>
    <row r="43" spans="1:17" s="15" customFormat="1" ht="31.2" x14ac:dyDescent="0.3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7502</v>
      </c>
      <c r="G43" s="195" t="s">
        <v>7502</v>
      </c>
      <c r="H43" s="195"/>
      <c r="I43" s="195"/>
      <c r="J43" s="196"/>
      <c r="K43" s="41"/>
      <c r="L43" s="41"/>
    </row>
    <row r="44" spans="1:17" s="15" customFormat="1" x14ac:dyDescent="0.3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2" x14ac:dyDescent="0.3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1718210</v>
      </c>
      <c r="G45" s="181">
        <v>11001986</v>
      </c>
      <c r="H45" s="181"/>
      <c r="I45" s="181"/>
      <c r="J45" s="182"/>
      <c r="K45" s="2"/>
      <c r="L45" s="2"/>
    </row>
    <row r="46" spans="1:17" ht="31.2" x14ac:dyDescent="0.3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2197840</v>
      </c>
      <c r="G46" s="183">
        <v>13449564</v>
      </c>
      <c r="H46" s="183"/>
      <c r="I46" s="183"/>
      <c r="J46" s="184"/>
      <c r="K46" s="2"/>
      <c r="L46" s="2"/>
    </row>
    <row r="47" spans="1:17" x14ac:dyDescent="0.3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0.78177210351981941</v>
      </c>
      <c r="G47" s="185">
        <f>IFERROR(G45/G46,"")</f>
        <v>0.81801804132832856</v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2" x14ac:dyDescent="0.3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144807</v>
      </c>
      <c r="G48" s="183">
        <v>321702</v>
      </c>
      <c r="H48" s="183"/>
      <c r="I48" s="183"/>
      <c r="J48" s="184"/>
      <c r="K48" s="2"/>
      <c r="L48" s="2"/>
    </row>
    <row r="49" spans="1:17" x14ac:dyDescent="0.3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6.0225538936525026E-3</v>
      </c>
      <c r="G49" s="185">
        <f t="shared" ref="G49:J49" si="1">IFERROR(SUM($F$48:$J$48)/G29,"")</f>
        <v>6.0225538936525026E-3</v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3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3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3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3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3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3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3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3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3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3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opLeftCell="A4" zoomScaleNormal="100" workbookViewId="0">
      <pane xSplit="3" topLeftCell="D1" activePane="topRight" state="frozenSplit"/>
      <selection activeCell="D30" sqref="D30"/>
      <selection pane="topRight" activeCell="C10" sqref="C10"/>
    </sheetView>
  </sheetViews>
  <sheetFormatPr defaultColWidth="9.109375" defaultRowHeight="15.6" x14ac:dyDescent="0.3"/>
  <cols>
    <col min="1" max="1" width="7.33203125" style="39" customWidth="1"/>
    <col min="2" max="2" width="43" style="2" customWidth="1"/>
    <col min="3" max="3" width="53.109375" style="2" customWidth="1"/>
    <col min="4" max="4" width="53.44140625" style="33" customWidth="1"/>
    <col min="5" max="5" width="23.5546875" style="2" hidden="1" customWidth="1"/>
    <col min="6" max="10" width="20.109375" style="3" customWidth="1"/>
    <col min="11" max="11" width="10.88671875" style="2" customWidth="1"/>
    <col min="12" max="14" width="9.109375" style="2"/>
    <col min="15" max="15" width="6.44140625" style="2" bestFit="1" customWidth="1"/>
    <col min="16" max="16384" width="9.109375" style="2"/>
  </cols>
  <sheetData>
    <row r="1" spans="1:19" ht="17.100000000000001" customHeight="1" x14ac:dyDescent="0.3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3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" x14ac:dyDescent="0.35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2" thickBot="1" x14ac:dyDescent="0.35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3">
      <c r="A5" s="16"/>
      <c r="B5" s="10" t="s">
        <v>7481</v>
      </c>
      <c r="C5" s="80" t="str">
        <f>IF('Pension Report'!C5=0,"",'Pension Report'!C5)</f>
        <v>Interurban Transit Partnership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3">
      <c r="A6" s="16"/>
      <c r="B6" s="114" t="s">
        <v>10</v>
      </c>
      <c r="C6" s="81" t="str">
        <f>IF('Pension Report'!C6=0,"", 'Pension Report'!C6)</f>
        <v>417530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3">
      <c r="A7" s="16"/>
      <c r="B7" s="12" t="s">
        <v>7218</v>
      </c>
      <c r="C7" s="69" t="str">
        <f>IFERROR(VLOOKUP(C6,'Unit Type'!B2:C7179,2,FALSE),"")</f>
        <v>Authority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3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3">
      <c r="A9" s="16"/>
      <c r="B9" s="12" t="s">
        <v>7308</v>
      </c>
      <c r="C9" s="65">
        <f>IF('Pension Report'!C9=0,"",'Pension Report'!C9)</f>
        <v>2022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3">
      <c r="A10" s="16"/>
      <c r="B10" s="12" t="s">
        <v>7280</v>
      </c>
      <c r="C10" s="65" t="str">
        <f>IF('Pension Report'!C10=0,"",'Pension Report'!C10)</f>
        <v>Linda Medina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3">
      <c r="A11" s="16"/>
      <c r="B11" s="12" t="s">
        <v>7282</v>
      </c>
      <c r="C11" s="65" t="str">
        <f>IF('Pension Report'!C11=0,"",'Pension Report'!C11)</f>
        <v>Finance Manager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3">
      <c r="A12" s="16"/>
      <c r="B12" s="12" t="s">
        <v>7281</v>
      </c>
      <c r="C12" s="65" t="str">
        <f>IF('Pension Report'!C12=0,"",'Pension Report'!C12)</f>
        <v>lmedina@ridetherapid.org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5">
      <c r="A13" s="16"/>
      <c r="B13" s="13" t="s">
        <v>13</v>
      </c>
      <c r="C13" s="111"/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95" customHeight="1" thickBot="1" x14ac:dyDescent="0.35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3">
      <c r="A15" s="16"/>
      <c r="B15" s="130" t="s">
        <v>7224</v>
      </c>
      <c r="C15" s="106"/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3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3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3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5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3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3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3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3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3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3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/>
      <c r="G25" s="147"/>
      <c r="H25" s="147"/>
      <c r="I25" s="147"/>
      <c r="J25" s="148"/>
    </row>
    <row r="26" spans="1:19" x14ac:dyDescent="0.3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/>
      <c r="G26" s="149"/>
      <c r="H26" s="149"/>
      <c r="I26" s="149"/>
      <c r="J26" s="150"/>
    </row>
    <row r="27" spans="1:19" x14ac:dyDescent="0.3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 t="str">
        <f>IFERROR(F25/F26,"")</f>
        <v/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3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/>
      <c r="G28" s="149"/>
      <c r="H28" s="149"/>
      <c r="I28" s="149"/>
      <c r="J28" s="150"/>
    </row>
    <row r="29" spans="1:19" s="36" customFormat="1" ht="17.25" customHeight="1" x14ac:dyDescent="0.3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/>
      <c r="G29" s="147"/>
      <c r="H29" s="147"/>
      <c r="I29" s="147"/>
      <c r="J29" s="148"/>
      <c r="K29" s="35"/>
      <c r="L29" s="35"/>
    </row>
    <row r="30" spans="1:19" x14ac:dyDescent="0.3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/>
      <c r="G30" s="149"/>
      <c r="H30" s="149"/>
      <c r="I30" s="149"/>
      <c r="J30" s="150"/>
    </row>
    <row r="31" spans="1:19" x14ac:dyDescent="0.3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 t="str">
        <f>IFERROR(SUM($F$28:$J$28)/F30,"")</f>
        <v/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3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2" x14ac:dyDescent="0.3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/>
      <c r="G33" s="155"/>
      <c r="H33" s="155"/>
      <c r="I33" s="155"/>
      <c r="J33" s="156"/>
      <c r="K33" s="16"/>
      <c r="L33" s="16"/>
    </row>
    <row r="34" spans="1:12" ht="31.2" x14ac:dyDescent="0.3">
      <c r="A34" s="75">
        <v>12</v>
      </c>
      <c r="B34" s="234" t="s">
        <v>7309</v>
      </c>
      <c r="C34" s="255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2" x14ac:dyDescent="0.3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/>
      <c r="G35" s="155"/>
      <c r="H35" s="155"/>
      <c r="I35" s="155"/>
      <c r="J35" s="156"/>
      <c r="K35" s="16"/>
      <c r="L35" s="16"/>
    </row>
    <row r="36" spans="1:12" x14ac:dyDescent="0.3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/>
      <c r="G36" s="149"/>
      <c r="H36" s="149"/>
      <c r="I36" s="149"/>
      <c r="J36" s="150"/>
    </row>
    <row r="37" spans="1:12" s="15" customFormat="1" x14ac:dyDescent="0.3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2" x14ac:dyDescent="0.3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/>
      <c r="G38" s="161"/>
      <c r="H38" s="161"/>
      <c r="I38" s="161"/>
      <c r="J38" s="162"/>
    </row>
    <row r="39" spans="1:12" ht="31.2" x14ac:dyDescent="0.3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/>
      <c r="G39" s="163"/>
      <c r="H39" s="163"/>
      <c r="I39" s="163"/>
      <c r="J39" s="164"/>
    </row>
    <row r="40" spans="1:12" ht="31.2" x14ac:dyDescent="0.3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3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2" x14ac:dyDescent="0.3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/>
      <c r="G42" s="161"/>
      <c r="H42" s="161"/>
      <c r="I42" s="161"/>
      <c r="J42" s="162"/>
    </row>
    <row r="43" spans="1:12" ht="31.2" x14ac:dyDescent="0.3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/>
      <c r="G43" s="163"/>
      <c r="H43" s="163"/>
      <c r="I43" s="163"/>
      <c r="J43" s="164"/>
    </row>
    <row r="44" spans="1:12" ht="31.2" x14ac:dyDescent="0.3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/>
      <c r="G44" s="165"/>
      <c r="H44" s="165"/>
      <c r="I44" s="165"/>
      <c r="J44" s="166"/>
      <c r="K44" s="16"/>
      <c r="L44" s="16"/>
    </row>
    <row r="45" spans="1:12" ht="31.2" x14ac:dyDescent="0.3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/>
      <c r="G45" s="167"/>
      <c r="H45" s="167"/>
      <c r="I45" s="167"/>
      <c r="J45" s="168"/>
      <c r="K45" s="16"/>
      <c r="L45" s="16"/>
    </row>
    <row r="46" spans="1:12" ht="31.2" x14ac:dyDescent="0.3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/>
      <c r="G46" s="169"/>
      <c r="H46" s="169"/>
      <c r="I46" s="169"/>
      <c r="J46" s="170"/>
    </row>
    <row r="47" spans="1:12" ht="31.2" x14ac:dyDescent="0.3">
      <c r="A47" s="78">
        <v>25</v>
      </c>
      <c r="B47" s="232" t="s">
        <v>7315</v>
      </c>
      <c r="C47" s="254"/>
      <c r="D47" s="119" t="s">
        <v>7478</v>
      </c>
      <c r="E47" s="29"/>
      <c r="F47" s="171"/>
      <c r="G47" s="171"/>
      <c r="H47" s="171"/>
      <c r="I47" s="171"/>
      <c r="J47" s="172"/>
    </row>
    <row r="48" spans="1:12" ht="31.2" x14ac:dyDescent="0.3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/>
      <c r="G48" s="161"/>
      <c r="H48" s="161"/>
      <c r="I48" s="161"/>
      <c r="J48" s="162"/>
    </row>
    <row r="49" spans="1:19" s="15" customFormat="1" x14ac:dyDescent="0.3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2" x14ac:dyDescent="0.3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/>
      <c r="G50" s="149"/>
      <c r="H50" s="149"/>
      <c r="I50" s="149"/>
      <c r="J50" s="150"/>
    </row>
    <row r="51" spans="1:19" ht="31.2" x14ac:dyDescent="0.3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/>
      <c r="G51" s="147"/>
      <c r="H51" s="147"/>
      <c r="I51" s="147"/>
      <c r="J51" s="148"/>
    </row>
    <row r="52" spans="1:19" x14ac:dyDescent="0.3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 t="str">
        <f>IFERROR(F50/F51,"")</f>
        <v/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2" x14ac:dyDescent="0.3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/>
      <c r="G53" s="147"/>
      <c r="H53" s="147"/>
      <c r="I53" s="147"/>
      <c r="J53" s="148"/>
    </row>
    <row r="54" spans="1:19" x14ac:dyDescent="0.3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 t="str">
        <f>IFERROR(SUM($F$53:$J$53)/F30,"")</f>
        <v/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3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3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/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3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/>
      <c r="G57" s="177"/>
      <c r="H57" s="177"/>
      <c r="I57" s="177"/>
      <c r="J57" s="178"/>
      <c r="K57" s="35"/>
      <c r="L57" s="35"/>
    </row>
    <row r="58" spans="1:19" ht="46.95" customHeight="1" x14ac:dyDescent="0.3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3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3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3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3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3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3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3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3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39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4.4" x14ac:dyDescent="0.3"/>
  <cols>
    <col min="1" max="1" width="13.5546875" bestFit="1" customWidth="1"/>
    <col min="2" max="2" width="10.88671875" customWidth="1"/>
    <col min="3" max="3" width="24.88671875" bestFit="1" customWidth="1"/>
  </cols>
  <sheetData>
    <row r="1" spans="1:5" x14ac:dyDescent="0.3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3">
      <c r="A2" t="s">
        <v>7208</v>
      </c>
      <c r="B2" t="s">
        <v>16</v>
      </c>
      <c r="C2" t="s">
        <v>17</v>
      </c>
      <c r="D2">
        <v>0</v>
      </c>
    </row>
    <row r="3" spans="1:5" x14ac:dyDescent="0.3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3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3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3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3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3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3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3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3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3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3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3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3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3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3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3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3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3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3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3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3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3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3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3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3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3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3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3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3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3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3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3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3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3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3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3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3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3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3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3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3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3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3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3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3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3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3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3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3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3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3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3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3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3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3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3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3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3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3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3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3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3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3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3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3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3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3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3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3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3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3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3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3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3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3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3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3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3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3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3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3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3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3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3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3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3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3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3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3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3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3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3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3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3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3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3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3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3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3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3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3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3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3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3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3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3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3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3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3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3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3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3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3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3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3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3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3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3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3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3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3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3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3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3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3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3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3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3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3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3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3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3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3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3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3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3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3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3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3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3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3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3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3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3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3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3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3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3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3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3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3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3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3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3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3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3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3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3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3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3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3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3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3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3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3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3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3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3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3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3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3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3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3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3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3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3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3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3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3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3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3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3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3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3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3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3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3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3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3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3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3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3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3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3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3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3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3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3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3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3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3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3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3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3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3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3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3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3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3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3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3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3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3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3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3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3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3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3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3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3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3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3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3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3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3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3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3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3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3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3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3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3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3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3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3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3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3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3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3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3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3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3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3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3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3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3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3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3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3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3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3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3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3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3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3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3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3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3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3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3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3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3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3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3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3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3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3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3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3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3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3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3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3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3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3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3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3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3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3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3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3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3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3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3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3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3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3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3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3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3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3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3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3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3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3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3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3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3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3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3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3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3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3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3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3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3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3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3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3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3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3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3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3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3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3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3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3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3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3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3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3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3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3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3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3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3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3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3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3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3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3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3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3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3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3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3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3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3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3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3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3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3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3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3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3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3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3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3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3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3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3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3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3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3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3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3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3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3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3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3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3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3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3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3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3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3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3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3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3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3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3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3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3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3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3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3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3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3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3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3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3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3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3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3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3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3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3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3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3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3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3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3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3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3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3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3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3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3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3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3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3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3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3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3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3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3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3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3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3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3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3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3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3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3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3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3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3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3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3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3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3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3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3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3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3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3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3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3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3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3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3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3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3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3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3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3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3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3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3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3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3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3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3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3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3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3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3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3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3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3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3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3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3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3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3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3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3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3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3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3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3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3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3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3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3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3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3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3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3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3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3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3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3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3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3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3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3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3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3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3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3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3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3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3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3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3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3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3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3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3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3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3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3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3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3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3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3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3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3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3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3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3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3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3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3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3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3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3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3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3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3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3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3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3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3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3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3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3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3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3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3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3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3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3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3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3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3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3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3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3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3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3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3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3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3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3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3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3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3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3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3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3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3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3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3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3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3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3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3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3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3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3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3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3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3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3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3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3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3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3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3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3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3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3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3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3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3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3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3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3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3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3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3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3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3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3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3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3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3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3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3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3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3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3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3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3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3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3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3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3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3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3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3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3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3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3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3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3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3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3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3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3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3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3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3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3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3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3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3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3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3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3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3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3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3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3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3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3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3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3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3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3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3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3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3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3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3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3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3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3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3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3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3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3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3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3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3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3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3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3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3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3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3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3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3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3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3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3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3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3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3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3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3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3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3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3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3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3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3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3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3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3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3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3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3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3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3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3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3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3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3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3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3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3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3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3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3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3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3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3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3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3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3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3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3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3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3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3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3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3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3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3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3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3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3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3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3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3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3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3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3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3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3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3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3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3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3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3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3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3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3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3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3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3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3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3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3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3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3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3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3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3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3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3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3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3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3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3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3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3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3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3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3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3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3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3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3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3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3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3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3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3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3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3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3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3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3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3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3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3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3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3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3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3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3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3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3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3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3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3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3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3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3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3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3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3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3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3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3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3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3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3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3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3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3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3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3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3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3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3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3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3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3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3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3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3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3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3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3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3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3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3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3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3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3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3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3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3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3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3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3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3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3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3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3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3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3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3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3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3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3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3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3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3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3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3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3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3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3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3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3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3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3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3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3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3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3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3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3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3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3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3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3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3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3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3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3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3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3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3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3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3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3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3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3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3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3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3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3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3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3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3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3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3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3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3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3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3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3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3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3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3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3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3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3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3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3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3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3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3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3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3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3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3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3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3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3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3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3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3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3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3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3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3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3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3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3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3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3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3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3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3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3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3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3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3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3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3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3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3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3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3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3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3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3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3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3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3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3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3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3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3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3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3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3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3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3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3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3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3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3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3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3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3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3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3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3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3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3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3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3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3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3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3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3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3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3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3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3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3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3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3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3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3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3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3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3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3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3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3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3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3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3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3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3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3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3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3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3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3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3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3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3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3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3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3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3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3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3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3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3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3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3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3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3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3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3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3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3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3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3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3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3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3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3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3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3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3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3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3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3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3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3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3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3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3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3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3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3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3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3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3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3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3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3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3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3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3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3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3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3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3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3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3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3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3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3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3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3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3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3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3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3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3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3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3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3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3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3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3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3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3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3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3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3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3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3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3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3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3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3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3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3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3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3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3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3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3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3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3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3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3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3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3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3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3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3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3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3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3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3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3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3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3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3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3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3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3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3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3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3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3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3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3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3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3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3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3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3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3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3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3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3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3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3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3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3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3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3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3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3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3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3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3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3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3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3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3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3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3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3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3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3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3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3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3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3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3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3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3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3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3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3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3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3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3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3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3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3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3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3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3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3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3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3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3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3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3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3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3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3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3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3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3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3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3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3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3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3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3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3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3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3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3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3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3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3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3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3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3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3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3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3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3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3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3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3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3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3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3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3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3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3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3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3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3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3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3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3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3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3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3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3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3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3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3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3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3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3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3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3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3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3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3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3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3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3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3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3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3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3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3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3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3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3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3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3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3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3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3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3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3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3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3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3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3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3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3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3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3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3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3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3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3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3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3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3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3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3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3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3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3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3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3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3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3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3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3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3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3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3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3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3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3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3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3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3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3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3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3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3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3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3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3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3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3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3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3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3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3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3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3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3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3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3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3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3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3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3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3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3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3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3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3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3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3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3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3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3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3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3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3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3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3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3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3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3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3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3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3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3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3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3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3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3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3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3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3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3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3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3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3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3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3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3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3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3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3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3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3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3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3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3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3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3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3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3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3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3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3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3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3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3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3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3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3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3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3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3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3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3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3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3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3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3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3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3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3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3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3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3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3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3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3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3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3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3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3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3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3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3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3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3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3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3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3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3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3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3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3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3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3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3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3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3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3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3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3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3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3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3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3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3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3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3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3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3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3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3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3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3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3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3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3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3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3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3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3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3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3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3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3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3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3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3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3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3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3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3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3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3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3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3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3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3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3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3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3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3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3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3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3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3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3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3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3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3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3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3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3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3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3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3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3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3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3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3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3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3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3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3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3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3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3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3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3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3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3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3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3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3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3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3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3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3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3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3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3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3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3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3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3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3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3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3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3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3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3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3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3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3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3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3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3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3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3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3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3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3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3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3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3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3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3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3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3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3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3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3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3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3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3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3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3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3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3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3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3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3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3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3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3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3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3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3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3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3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3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3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3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3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3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3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3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3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3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3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3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3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3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3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3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3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3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3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3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3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3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3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3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3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3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3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3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3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3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3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3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3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3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3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3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3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3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3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3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3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3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3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3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3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3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3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3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3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3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3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3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3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3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3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3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3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3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3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3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3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3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3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3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3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3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3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3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3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3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3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3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3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3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3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3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3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3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3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3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3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3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3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3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3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3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3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3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3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3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3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3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3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3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3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3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3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3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3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3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3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3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3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3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3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3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3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3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3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3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3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3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3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3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3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3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3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3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3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3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3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3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3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3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3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3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3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3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3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3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3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3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3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3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3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3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3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3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3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3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3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3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3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3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3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3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3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3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3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3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3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3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3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3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3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3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3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3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3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3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3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3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3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3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3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3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3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3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3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3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3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3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3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3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3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3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3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3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3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3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3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3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3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3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3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3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3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3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3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3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3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3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3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3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3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3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3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3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3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3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3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3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3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3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3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3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3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3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3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3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3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3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3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3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3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3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3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3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3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3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3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3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3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3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3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3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3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3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3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3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3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3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3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3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3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3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3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3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3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3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3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3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3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3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3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3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3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3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3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3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3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3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3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3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3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3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3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3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3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3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3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3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3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3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3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3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3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3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3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3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3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3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3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3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3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3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3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3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3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3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3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3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3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3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3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3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3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3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3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3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3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3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3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3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3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3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3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3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3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3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3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3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3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3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3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3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3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3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3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3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3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3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3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3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3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3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3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3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3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3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3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3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3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3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3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3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3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3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3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3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3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3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3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3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3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3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3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3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3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3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3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3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3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3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3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3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3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3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3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3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3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3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3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3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3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3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3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3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3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3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3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3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3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3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3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3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3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3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3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3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3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3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3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3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3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3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3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3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3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3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3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3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3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3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3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3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3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3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3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3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3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3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3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3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3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3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3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3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3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3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3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3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3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3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3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3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3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3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3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3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3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3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3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3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3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3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3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3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3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3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3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3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3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3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3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3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3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3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3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3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3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3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3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3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3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3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3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3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3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3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3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3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3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3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3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3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3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3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3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3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3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3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3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3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3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3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3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3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3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3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3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3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3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3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3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3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3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3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3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3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3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3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3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3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3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3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3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3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3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3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3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3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3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3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3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3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3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3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3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3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3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3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3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3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3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3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3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3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3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3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3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3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3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3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3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3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3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3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3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3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3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3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3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3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3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3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3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3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3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3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3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3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3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3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3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3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3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3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3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3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3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3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3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3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3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3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3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3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3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3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3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3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3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3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3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3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3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3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3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3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3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3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3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3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3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3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3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3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3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3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3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3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3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3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3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3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3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3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3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3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3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3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3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3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3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3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3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3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3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3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3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3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3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3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3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3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3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3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3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3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3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3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3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3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3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3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3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3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3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3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3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3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3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3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3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3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3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3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3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3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3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3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3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3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3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3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3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3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3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3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3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3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3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3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3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3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3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3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3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3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3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3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3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3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3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3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3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3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3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3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3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3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3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3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3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3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3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3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3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3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3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3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3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3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3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3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3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3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3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3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3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3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3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3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3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3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3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3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3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3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3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3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3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3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3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3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3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3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3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3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3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3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3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3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3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3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3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3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3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3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3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3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3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3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3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3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3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3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3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3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3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3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3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3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3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3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3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3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3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3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3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3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3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3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3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3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3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3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3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3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3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3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3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3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3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3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3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3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3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3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3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3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3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3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3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3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3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3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3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3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3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3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3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3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3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3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3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3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3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3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3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3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3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3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3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3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3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3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3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3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3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3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3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3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3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3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3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3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3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3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3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3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3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3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3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3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3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3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3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3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3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3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3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3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3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3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3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3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3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3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3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3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3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3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3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3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3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3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3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3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3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3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3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3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3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3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3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3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3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3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3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3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3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3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3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3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3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3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3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3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3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3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3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3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3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3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3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3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3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3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3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3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3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3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3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3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3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3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3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3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3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3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3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3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3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3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3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3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3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3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3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3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3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3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3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3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3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3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3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3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3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3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3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3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3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3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3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3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3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3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3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3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3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3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3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3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3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3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3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3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3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3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3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3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3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3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3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3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3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3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3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3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3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3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3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3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3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3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3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3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3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3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3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3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3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3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3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3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3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3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3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3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3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3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3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3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3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3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3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3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3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3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3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3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3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3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3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3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3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3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3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3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3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3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3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3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3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3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3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3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3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3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3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3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3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3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3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3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3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3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3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3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3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3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3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3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3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3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3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3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3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3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3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3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3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3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3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3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3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3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3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3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3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3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3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3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3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3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3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3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3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3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3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3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3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3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3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3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3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3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3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3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3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3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3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3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3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3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3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3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3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3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3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3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3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3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3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3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3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3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3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3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3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3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3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3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3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3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3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3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3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3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3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3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3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3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3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3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3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3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3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3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3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3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3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3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3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3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3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3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3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3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3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3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3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3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3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3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3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3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3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3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3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3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3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3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3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3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3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3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3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3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3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3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3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3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3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3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3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3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3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3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3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3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3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3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3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3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3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3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3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3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3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3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3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3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3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3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3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3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3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3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3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3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3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3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3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3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3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3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3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3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3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3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3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3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3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3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3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3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3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3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3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3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3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3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3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3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3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3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3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3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3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3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3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3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3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3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3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3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3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3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3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3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3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3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3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3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3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3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3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3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3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3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3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3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3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3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3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3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3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3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3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3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3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3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3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3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3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3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3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3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3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3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3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3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3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3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3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3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3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3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3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3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3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3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3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3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3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3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3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3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3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3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3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3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3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3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3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3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3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3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3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3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3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3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3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3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3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3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3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3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3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3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3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3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3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3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3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3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3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3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3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3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3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3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3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3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3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3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3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3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3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3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3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3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3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3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3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3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3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3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3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3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3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3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3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3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3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3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3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3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3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3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3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3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3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3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3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3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3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3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3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3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3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3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3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3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3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3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3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3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3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3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3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3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3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3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3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3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3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3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3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3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3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3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3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3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3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3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3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3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3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3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3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3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3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3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3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3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3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3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3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3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3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3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3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3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3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3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3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3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3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3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3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3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3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3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3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3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3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3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3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3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3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3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3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3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3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3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3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3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3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3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3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3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3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3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3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3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3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3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3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3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3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3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3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3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3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3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3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3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3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3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3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3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3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3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3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3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3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3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3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3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3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3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3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3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3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3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3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3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3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3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3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3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3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3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3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3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3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3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3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3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3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3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3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3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3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3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3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3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3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3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3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3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3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3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3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3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3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3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3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3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3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3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3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3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3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3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3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3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3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3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3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3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3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3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3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3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3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3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3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3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3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3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3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3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3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3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3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3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3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3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3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3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3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3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3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3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3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3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3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3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3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3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3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3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3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3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3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3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3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3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3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3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3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3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3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3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3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3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3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3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3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3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3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3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3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3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3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3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3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3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3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3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3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3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3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3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3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3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3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3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3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3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3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3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3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3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3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3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3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3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3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3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3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3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3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3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3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3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3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3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3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3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3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3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3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3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3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3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3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3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3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3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3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3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3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3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3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3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3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3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3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3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3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3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3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3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3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3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3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3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3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3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3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3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3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3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3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3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3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3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3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3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3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3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3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3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3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3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3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3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3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3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3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3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3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3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3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3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3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3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3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3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3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3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3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3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3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3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3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3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3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3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3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3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3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3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3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3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3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3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3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3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3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3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3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3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3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3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3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3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3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3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3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3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3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3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3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3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3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3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3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3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3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3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3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3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3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3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3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3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3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3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3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3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3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3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3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3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3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3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3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3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3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3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3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3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3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3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3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3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3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3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3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3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3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3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3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3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3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3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3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3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3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3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3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3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3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3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3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3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3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3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3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3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3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3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3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3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3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3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3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3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3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3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3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3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3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3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3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3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3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3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3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3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3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3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3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3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3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3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3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3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3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3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3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3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3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3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3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3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3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3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3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3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3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3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3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3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3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3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3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3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3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3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3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3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3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3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3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3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3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3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3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3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3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3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3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3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3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3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3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3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3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3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3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3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3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3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3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3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3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3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3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3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3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3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3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3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3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3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3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3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3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3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3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3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3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3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3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3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3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3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3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3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3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3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3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3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3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3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3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3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3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3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3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3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3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3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3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3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3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3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3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3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3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3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3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3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3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3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3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3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3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3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3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3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3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3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3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3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3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3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3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3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3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3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3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3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3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3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3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3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3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3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3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3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3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3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3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3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3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3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3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3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3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3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3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3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3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3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3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3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3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3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3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3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3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3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3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3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3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3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3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3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3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3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3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3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3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3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3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3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3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3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3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3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3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3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3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3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3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3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3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3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3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3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3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3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3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3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3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3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3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3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3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3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3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3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3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3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3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3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3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3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3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3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3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3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3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3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3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3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3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3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3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3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3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3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3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3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3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3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3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3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3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3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3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3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3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3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3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3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3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3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3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3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3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3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3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3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3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3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3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3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3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3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3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3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3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3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3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3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3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3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3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3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3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3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3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3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3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3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3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3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3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3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3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3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3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3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3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3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3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3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3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3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3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3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3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3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3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3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3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3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3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3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3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3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3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3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3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3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3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3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3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3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3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3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3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3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3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3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3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3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3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3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3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3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3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3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3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3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3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3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3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3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3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3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3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3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3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3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3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3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3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3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3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3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3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3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3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3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3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3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3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3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3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3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3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3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3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3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3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3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3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3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3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3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3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3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3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3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3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3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3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3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3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3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3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3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3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3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3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3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3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3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3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3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3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3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3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3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3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3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3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3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3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3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3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3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3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3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3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3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3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3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3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3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3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3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3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3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3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3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3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3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3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3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3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3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3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3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3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3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3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3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3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3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3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3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3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3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3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3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3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3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3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3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3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3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3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3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3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3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3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3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3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3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3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3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3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3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3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3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3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3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3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3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3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3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3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3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3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3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3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3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3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3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3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3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3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3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3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3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3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3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3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3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3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3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3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3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3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3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3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3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3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3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3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3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3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3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3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3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3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3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3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3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3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3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3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3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3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3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3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3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3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3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3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3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3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3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3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3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3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3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3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3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3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3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3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3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3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3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3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3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3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3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3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3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3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3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3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3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3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3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3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3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3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3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3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3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3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3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3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3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3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3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3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3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3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3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3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3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3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3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3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3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3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3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3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3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3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3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3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3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3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3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3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3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3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3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3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3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3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3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3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3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3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3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3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3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3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3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3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3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3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3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3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3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3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3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3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3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3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3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3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3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3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3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3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3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3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3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3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3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3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3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3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3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3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3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3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3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3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3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3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3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3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3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3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3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3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3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3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3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3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3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3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3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3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3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3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3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3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3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3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3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3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3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3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3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3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3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3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3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3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3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3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3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3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3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3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3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3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3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3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3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3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3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3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3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3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3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3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3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3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3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3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3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3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3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3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3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3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3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3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3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3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3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3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3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3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3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3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3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3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3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3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3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3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3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3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3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3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3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3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3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3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3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3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3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3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3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3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3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3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3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3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3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3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3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3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3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3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3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3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3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3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3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3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3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3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3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3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3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3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3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3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3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3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3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3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3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3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3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3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3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3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3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3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3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3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3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3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3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3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3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3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3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3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3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3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3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3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3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3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3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3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3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3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3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3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3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3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3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3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3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3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3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3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3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3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3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3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3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3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3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3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3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3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3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3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3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3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3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3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3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3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3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3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3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3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3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3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3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3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3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3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3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3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3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3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3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3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3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3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3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3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3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3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3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3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3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3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3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3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3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3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3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3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3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3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3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3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3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3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3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3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3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3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3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3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3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3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3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3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3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3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3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3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3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3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3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3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3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3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3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3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3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3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3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3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3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3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3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3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3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3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3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3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3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3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3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3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3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3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3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3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3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3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3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3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3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3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3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3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3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3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3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3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3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3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3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3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3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3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3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3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3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3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3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3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3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3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3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3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3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3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3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3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3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3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3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3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3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3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3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3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3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3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3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3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3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3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3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3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3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3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3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3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3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3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3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3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3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3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3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3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3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3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3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3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3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3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3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3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3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3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3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3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3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3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3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3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3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3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3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3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3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3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3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3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3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3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3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3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3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3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3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3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3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3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3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3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3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3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3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3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3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3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3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3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3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3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3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3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3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3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3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3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3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3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3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3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3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3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3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3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3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3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3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3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3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3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3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3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3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3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3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3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3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3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3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3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3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3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3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3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3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3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3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3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3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3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3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3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3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3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3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3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3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3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3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3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3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3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3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3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3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3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3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3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3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3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3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3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3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3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3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3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3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3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3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3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3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3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3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3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3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3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3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3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3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3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3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3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3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3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3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3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3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3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3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3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3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3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3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3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3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3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3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3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3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3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3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3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3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3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3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3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3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3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3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3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3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3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3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3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3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3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3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3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3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3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3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3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3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3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3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3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3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3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3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3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3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3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3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3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3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3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3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3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3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3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3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3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3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3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3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3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3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3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3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3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3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3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3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3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3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3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3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3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3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3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3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3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3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3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3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3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3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3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3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3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3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3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3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3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3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3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3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3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3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3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3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3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3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3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3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3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3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3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3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3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3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3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3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3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3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3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3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3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3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3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3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3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3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3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3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3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3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3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3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3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3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3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3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3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3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3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3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3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3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3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3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3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3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3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3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3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3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3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3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3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3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3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3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3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3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3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3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3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3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3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3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3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3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3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3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3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3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3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3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3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3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3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3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3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3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3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3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3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3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3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3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3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3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3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3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3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3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3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3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3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3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3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3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3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3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3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3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3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3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3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3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3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3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3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3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3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3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3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3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3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3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3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3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3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3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3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3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3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3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3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3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3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3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3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3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3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3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3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3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3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3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3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3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3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3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3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3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3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3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3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3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3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3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3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3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3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3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3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3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3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3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3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3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3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3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3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3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3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3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3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3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3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3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3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3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3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3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3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3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3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3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3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3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3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3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3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3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3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3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3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3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3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3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3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3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3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3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3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3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3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3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3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3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3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3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3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3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3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3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3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3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3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3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3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3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3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3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3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3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3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3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3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3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3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3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3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3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3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3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3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3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3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3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3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3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3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3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3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3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3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3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3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3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3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3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3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3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3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3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3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3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3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3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3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3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3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3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3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3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3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3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3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3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3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3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3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3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3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3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3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3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3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3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3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3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3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3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3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3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3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3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3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3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3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3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3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3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3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3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3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3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3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3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3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3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3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3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3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3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3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3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3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3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3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3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3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3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3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3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3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3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3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3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3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3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3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3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3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3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3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3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3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3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3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3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3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3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3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3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3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3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3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3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3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3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3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3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3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3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3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3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3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3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3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3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3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3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3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3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3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3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3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3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3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3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3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3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3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3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3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3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3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3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3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3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3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3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3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3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3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3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3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3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3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3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3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3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3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3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3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3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3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3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3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3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3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3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3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3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3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3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3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3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3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3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3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3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3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3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3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3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3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3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3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3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3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3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3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3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3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3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3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3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3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3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3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3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3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3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3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3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3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3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3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3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3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3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3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3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3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3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3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3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3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3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3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3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3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3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3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3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3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3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3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3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3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3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3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3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3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3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3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3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3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3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3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3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3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3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3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3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3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3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3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3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3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3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3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3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3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3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3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3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3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3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3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3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3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3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3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3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3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3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3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3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3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3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3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3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3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3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3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3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3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3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3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3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3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3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3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3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3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3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3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3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3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3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3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3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3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3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3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3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3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3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3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3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3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3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3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3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3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3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3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3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3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3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3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3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3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3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3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3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3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3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3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3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3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3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3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3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3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3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3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3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3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3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3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3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3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3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3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3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3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3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3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3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3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3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3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3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3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3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3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3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3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3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3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3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3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3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3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3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3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3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3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3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3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3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3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3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3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3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3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3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3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3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3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3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3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3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3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3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3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3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3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3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3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3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3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3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3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3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3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3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3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3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3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3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3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3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3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3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3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3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3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3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3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3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3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3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3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3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3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3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3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3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3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3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3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3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3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3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3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3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3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3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3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3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3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3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3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3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3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3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3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3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3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3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3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3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3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3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3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3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3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3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3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3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3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3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3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3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3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3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3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3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3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3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3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3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3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3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3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3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3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3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3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3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3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3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3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3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3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3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3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3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3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3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3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3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3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3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3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3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3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3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3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3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3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3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3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3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3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3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3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3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3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3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3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3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3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3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3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3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3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3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3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3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3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3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3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3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3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3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3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3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3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3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3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3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3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3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3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3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3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3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3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3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3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3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3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3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3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3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3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3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3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3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3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3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3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3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3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3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3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3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3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3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3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3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3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3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3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3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3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3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3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3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3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3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3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3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3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3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3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3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3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3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3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3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3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3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3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3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3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3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3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3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3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3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3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3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3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3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3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3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3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3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3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3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3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3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3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3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3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3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3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3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3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3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3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3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3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3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3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3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3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3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3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3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3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3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3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3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3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3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3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3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3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3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3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3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3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3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3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3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3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3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3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3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3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3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3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3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3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3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3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3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3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3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3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3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3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3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3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3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3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3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3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3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3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3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3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3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3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3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3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3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3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3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3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3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3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3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3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3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3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3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3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3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3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3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3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3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3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3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3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3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3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3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3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3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3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3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3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3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3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3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3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3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3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3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3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3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3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3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3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3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3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3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3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3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3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3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3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3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3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3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3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3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3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3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3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3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3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3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3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3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3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3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3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3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3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3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3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3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3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3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3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3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3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3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3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3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3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3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3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3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3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3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3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3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3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3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3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3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3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3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3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3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3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3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3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3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3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3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3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3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3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3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3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3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3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3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3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3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3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3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3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3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3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3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3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3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3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3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3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3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3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3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3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3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3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3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3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3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3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3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3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3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3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3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3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3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3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3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3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3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3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3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3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3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3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3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3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3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3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3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3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3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3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3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3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3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3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3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3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3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3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3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3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3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3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3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3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3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3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3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3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3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3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3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3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3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3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3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3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3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3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3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3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3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3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3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3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3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3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3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3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3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3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3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3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3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3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3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3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3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3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3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3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3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3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3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3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3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3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3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3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3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3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3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3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3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3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3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3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3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3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3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3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3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3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3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3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3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3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3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3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3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3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3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3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3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3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3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3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3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3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3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3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3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3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3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3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3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3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3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3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3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3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3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3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3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3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3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3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3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3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3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3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3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3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3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3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3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3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3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3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3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3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3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3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3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3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3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3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3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3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3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3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3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3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3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3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3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3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3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3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3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3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3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3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3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3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3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3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3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3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3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3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3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3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3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3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3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3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3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3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3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3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3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3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3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3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3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3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3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3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3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3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3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3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3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3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3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3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3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3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3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3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3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3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3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3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3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3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3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3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3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3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3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3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3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3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3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3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3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3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3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3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3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3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3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3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3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3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3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3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3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3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3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3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3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3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3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3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3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3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3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3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3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3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3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3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3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3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3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3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3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3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3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3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3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3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3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3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3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3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3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3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3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3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3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3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3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3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3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3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3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3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3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3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3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3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3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3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3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3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3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3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3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3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3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3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3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3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3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3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3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3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3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3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3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3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3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3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3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3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3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3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3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3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3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3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3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3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3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3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3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3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3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3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3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3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3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3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3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3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3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3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3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3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3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3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3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3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3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3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3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3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3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3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3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3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3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3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3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3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3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3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3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3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3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3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3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3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3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3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3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3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3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3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3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3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3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3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3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3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3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3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3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3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3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3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3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3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3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3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3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3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3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3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3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3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3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3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3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3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3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3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3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3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3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3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3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3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3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3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3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3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3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3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3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3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3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3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3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3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3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3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3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3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3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3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3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3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3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3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3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3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3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3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3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3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3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3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3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3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3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3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3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3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3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3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3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3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3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3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3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3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3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3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3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3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3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3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3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3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3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3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3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3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3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3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3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3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3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3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3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3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3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3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3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3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3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3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3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3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3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3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3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3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3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3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3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3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3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3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3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3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3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3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3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3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3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3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3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3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3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3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3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3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3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3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3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3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3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3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3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3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3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3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3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3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3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3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3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3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3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3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3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3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3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3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3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3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3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3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3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3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3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3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3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3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3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3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3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3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3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3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3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3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3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3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3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3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3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3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3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3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3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3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3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3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3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3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3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3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3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3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3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3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3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3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3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3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3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3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3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3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3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3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3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3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3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3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3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3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3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3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3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3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3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3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3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3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3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3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3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3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3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3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3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3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3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3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3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3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3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3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3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3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3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3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3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3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3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3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3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3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3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3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3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3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3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3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3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3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3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3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3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3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3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3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3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3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3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3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3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3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3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3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3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3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3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3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3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3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3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3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3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3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3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3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3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3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3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3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3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3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3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3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3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3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3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3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3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3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3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3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3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3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3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3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3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3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3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3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3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3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3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3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3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3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3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3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3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3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3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3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3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3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3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3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3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3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3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3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3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3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3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3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3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3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3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3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3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3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3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3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3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3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3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3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3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3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3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3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3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3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3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3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3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3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3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3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3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3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3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3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3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3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3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3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3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3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3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3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3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3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3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3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3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3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3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3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3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3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3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3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3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3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3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3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3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3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3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3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3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3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3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3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3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3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3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3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3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3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3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3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3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3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3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3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3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3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3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3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3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3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3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3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3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3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3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3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3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3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3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3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3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3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3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3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3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3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3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3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3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3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3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3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3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3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3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3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3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3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3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3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3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3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3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3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3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3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3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3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3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3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3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3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3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3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3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3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3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3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3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3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3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3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3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3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3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3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3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3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3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3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3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3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3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3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3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3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3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3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3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3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3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3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3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3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3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3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3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3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3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3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3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3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3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3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3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3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3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3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3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3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3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3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3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3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3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3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3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3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3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3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3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3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3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3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3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3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3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3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3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3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3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3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3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3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3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3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3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3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3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3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3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3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3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3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3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3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3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3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3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3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3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3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3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3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3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3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3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3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3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3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3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3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3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3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3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3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3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3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3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3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3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3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3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3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3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3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3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3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3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3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3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3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3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3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3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3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3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3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3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3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3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3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3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3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3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3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3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3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3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3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3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3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3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3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3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3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3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3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3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3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3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3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3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3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3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3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3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3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3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3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3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3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3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3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3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3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3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3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3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3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3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3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3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3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3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3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3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3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3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3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3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3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3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3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3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3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3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3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3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3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3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3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3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3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3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3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3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3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3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3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3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3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3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3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3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3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3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3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3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3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3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3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3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3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3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3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3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3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3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3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3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3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3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3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3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3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3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3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3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3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3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3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3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3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3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3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3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3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3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3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3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3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3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3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3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3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3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3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3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3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3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3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3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3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3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3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3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3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3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3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3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3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3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3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3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3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3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3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3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3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3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3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3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3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3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3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3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3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3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3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3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3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3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3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3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3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3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3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3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3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3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3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3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3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3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3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3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3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3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3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3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3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3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3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3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3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3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3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3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3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3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3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3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3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3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3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3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3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3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3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3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3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3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3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3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3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3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3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3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3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3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3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3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3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3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3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3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3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3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3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3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3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3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3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3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3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3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3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3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3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3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3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3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3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3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3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3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3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3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3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3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3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3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3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3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3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3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3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3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3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3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3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3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3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3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3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3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3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3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3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3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3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3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3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3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3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3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3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3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3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3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3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3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3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3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3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3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3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3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3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3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3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3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3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3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3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3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3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3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3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3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3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3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3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3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3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3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3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3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3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3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3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3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3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3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3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3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3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3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3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3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3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3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3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3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3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3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3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3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3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3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3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3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3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3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3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3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3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3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3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3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3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3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3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3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3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3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3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3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3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3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3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3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3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3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3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3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3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3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3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3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3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3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3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3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3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3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3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3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3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3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3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3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3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3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3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3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3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3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3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3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3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3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3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3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3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3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3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3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3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3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3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3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3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3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3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3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3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3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3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3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3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3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3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3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3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3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3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3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3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3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3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3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3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3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3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3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3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3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3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3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3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3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3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3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3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3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3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3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3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3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3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3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3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3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3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3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3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3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3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3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3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3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3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3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3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3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3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3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3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3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3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3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3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3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3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3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3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3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3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3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3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3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3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3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3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3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3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3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3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3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3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3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3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3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3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3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3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3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3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3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3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3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3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3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3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3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3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3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3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3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3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3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3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3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3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3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3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3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3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3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3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3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3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3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3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3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3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3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3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3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3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3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3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3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3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3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3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3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3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3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3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3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3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3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3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3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3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3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3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3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3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3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3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3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3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3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3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3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3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3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3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3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3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3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3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3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3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3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3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3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3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3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3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3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3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3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3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3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3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3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3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3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3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3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3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3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3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3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3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3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3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3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3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3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3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3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3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3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3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3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3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3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3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3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3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3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3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3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3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3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3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3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3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3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3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3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3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3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3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3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3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3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3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3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3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3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3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3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3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3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3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3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3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3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3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3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3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3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3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3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3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3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3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3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3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3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3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3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3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3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3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3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3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3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3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3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3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3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3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3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3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3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3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3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3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3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3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3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3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3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3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3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3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3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3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3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3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3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3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3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3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3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3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3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3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3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3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3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3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3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3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3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3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3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3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3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3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3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3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3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3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3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3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3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3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3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3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3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3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3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3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3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3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3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3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3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3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3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3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3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3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3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3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3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3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3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3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3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3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3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3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3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3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3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3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3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3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3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3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3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3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3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3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3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3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3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3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3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3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3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3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3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3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3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3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3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3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3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3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3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3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3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3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3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3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3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3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3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3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3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3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3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3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3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3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3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3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3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3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3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3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3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3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3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3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3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3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3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3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3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3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3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3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3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3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3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3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3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3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3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3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3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3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3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3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3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3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3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3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3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3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3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3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3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3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3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3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3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3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3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3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3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3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3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3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3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3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3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3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3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3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3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3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3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3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3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3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3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3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3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3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3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3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3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3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3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3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3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3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3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3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3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3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3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3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3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3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3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3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3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3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3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3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3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3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3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3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3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3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3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3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3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3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3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3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3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3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3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3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3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3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3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3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3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3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3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3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3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3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3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3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3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3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3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3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3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3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3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3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3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3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3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3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3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3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3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3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3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3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3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3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3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3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3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3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3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3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3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3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3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3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3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3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3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3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3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3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3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3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3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3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3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3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3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3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3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3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3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3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3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3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3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3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3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3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3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3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3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3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3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3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3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3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3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3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3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3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3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3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3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3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3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3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3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3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3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3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3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3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3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3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3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3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3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3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3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3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3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3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3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3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3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3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3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3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3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3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3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3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3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3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3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3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3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3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3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3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3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3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3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3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3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3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3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3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3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3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3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3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3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3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3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3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3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3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3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3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3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3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3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3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3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3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3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3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3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3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3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3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3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3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3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3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3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3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3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3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3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3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3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3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3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3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3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3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3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3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3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3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3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3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3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3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3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3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3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3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3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3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3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3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3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3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3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3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3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3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3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3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3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3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3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3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3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3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3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3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3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3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3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3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3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3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3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3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3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3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3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3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3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3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3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3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3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3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3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3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3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3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3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3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3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3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3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3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3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3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3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3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3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3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3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3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3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3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3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3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3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3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3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3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3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3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3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3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3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3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3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3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3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3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3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3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3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3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3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3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3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3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3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3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3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3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3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3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3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3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3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3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3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3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3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3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3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3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3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3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3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ITP</cp:lastModifiedBy>
  <cp:lastPrinted>2023-02-08T14:08:09Z</cp:lastPrinted>
  <dcterms:created xsi:type="dcterms:W3CDTF">2017-12-11T13:11:46Z</dcterms:created>
  <dcterms:modified xsi:type="dcterms:W3CDTF">2023-02-08T14:08:11Z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